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agoda\Desktop\"/>
    </mc:Choice>
  </mc:AlternateContent>
  <xr:revisionPtr revIDLastSave="0" documentId="8_{ED260BE9-5F8B-4B80-808D-E7D4B1E19CA6}" xr6:coauthVersionLast="46" xr6:coauthVersionMax="46" xr10:uidLastSave="{00000000-0000-0000-0000-000000000000}"/>
  <bookViews>
    <workbookView xWindow="-120" yWindow="-120" windowWidth="29040" windowHeight="15840" tabRatio="824" firstSheet="6" activeTab="11" xr2:uid="{00000000-000D-0000-FFFF-FFFF00000000}"/>
  </bookViews>
  <sheets>
    <sheet name="Прилог 1" sheetId="52" r:id="rId1"/>
    <sheet name="Прилог 1а" sheetId="51" r:id="rId2"/>
    <sheet name="Прилог 1б" sheetId="25" r:id="rId3"/>
    <sheet name="Прилог 2" sheetId="56" r:id="rId4"/>
    <sheet name="Прилог 2 наставак" sheetId="59" r:id="rId5"/>
    <sheet name="Прилог 3" sheetId="49" r:id="rId6"/>
    <sheet name="Прилог 3а" sheetId="48" r:id="rId7"/>
    <sheet name="Прилог 3б" sheetId="33" r:id="rId8"/>
    <sheet name="Прилог 4" sheetId="46" r:id="rId9"/>
    <sheet name="Прилог 5" sheetId="34" r:id="rId10"/>
    <sheet name="Прилог 6" sheetId="43" r:id="rId11"/>
    <sheet name="Прилог 7" sheetId="55" r:id="rId12"/>
    <sheet name="Прилог 8" sheetId="15" r:id="rId13"/>
    <sheet name="Прилог 9" sheetId="35" r:id="rId14"/>
    <sheet name="Прилог 9a" sheetId="60" r:id="rId15"/>
    <sheet name="Прилог 10" sheetId="54" r:id="rId16"/>
    <sheet name="Прилог 11" sheetId="36" r:id="rId17"/>
    <sheet name="Прилог 12" sheetId="50" r:id="rId18"/>
    <sheet name="Прилог 13" sheetId="22" r:id="rId19"/>
    <sheet name="Прилог 14" sheetId="24" r:id="rId20"/>
    <sheet name="Прилог 15" sheetId="20" r:id="rId21"/>
    <sheet name="Sheet1" sheetId="61" r:id="rId22"/>
  </sheets>
  <definedNames>
    <definedName name="_xlnm.Print_Area" localSheetId="15">'Прилог 10'!$B$2:$L$43</definedName>
    <definedName name="_xlnm.Print_Area" localSheetId="16">'Прилог 11'!$B$2:$L$44</definedName>
    <definedName name="_xlnm.Print_Area" localSheetId="17">'Прилог 12'!$B$2:$Q$26</definedName>
    <definedName name="_xlnm.Print_Area" localSheetId="18">'Прилог 13'!$B$3:$J$44</definedName>
    <definedName name="_xlnm.Print_Area" localSheetId="19">'Прилог 14'!$B$3:$O$35</definedName>
    <definedName name="_xlnm.Print_Area" localSheetId="20">'Прилог 15'!$B$2:$I$20</definedName>
    <definedName name="_xlnm.Print_Area" localSheetId="1">'Прилог 1а'!$B$2:$F$84</definedName>
    <definedName name="_xlnm.Print_Area" localSheetId="2">'Прилог 1б'!$C$3:$F$59</definedName>
    <definedName name="_xlnm.Print_Area" localSheetId="3">'Прилог 2'!$A$1:$F$50</definedName>
    <definedName name="_xlnm.Print_Area" localSheetId="5">'Прилог 3'!$B$1:$I$147</definedName>
    <definedName name="_xlnm.Print_Area" localSheetId="7">'Прилог 3б'!$B$3:$G$58</definedName>
    <definedName name="_xlnm.Print_Area" localSheetId="9">'Прилог 5'!$B$2:$I$41</definedName>
    <definedName name="_xlnm.Print_Area" localSheetId="11">'Прилог 7'!$B$2:$L$32</definedName>
    <definedName name="_xlnm.Print_Area" localSheetId="12">'Прилог 8'!$B$2:$I$34</definedName>
    <definedName name="_xlnm.Print_Area" localSheetId="13">'Прилог 9'!$B$2:$O$70</definedName>
    <definedName name="_xlnm.Print_Titles" localSheetId="0">'Прилог 1'!$5:$6</definedName>
    <definedName name="_xlnm.Print_Titles" localSheetId="1">'Прилог 1а'!$8:$9</definedName>
    <definedName name="_xlnm.Print_Titles" localSheetId="2">'Прилог 1б'!$7:$8</definedName>
    <definedName name="_xlnm.Print_Titles" localSheetId="5">'Прилог 3'!$5:$7</definedName>
    <definedName name="_xlnm.Print_Titles" localSheetId="6">'Прилог 3а'!$8:$9</definedName>
  </definedNames>
  <calcPr calcId="181029"/>
</workbook>
</file>

<file path=xl/calcChain.xml><?xml version="1.0" encoding="utf-8"?>
<calcChain xmlns="http://schemas.openxmlformats.org/spreadsheetml/2006/main">
  <c r="E69" i="35" l="1"/>
  <c r="F69" i="35"/>
  <c r="G69" i="35"/>
  <c r="H69" i="35"/>
  <c r="I69" i="35"/>
  <c r="J69" i="35"/>
  <c r="K69" i="35"/>
  <c r="L69" i="35"/>
  <c r="M69" i="35"/>
  <c r="N69" i="35"/>
  <c r="O69" i="35"/>
  <c r="D69" i="35"/>
  <c r="E46" i="35"/>
  <c r="F46" i="35"/>
  <c r="G46" i="35"/>
  <c r="H46" i="35"/>
  <c r="I46" i="35"/>
  <c r="J46" i="35"/>
  <c r="K46" i="35"/>
  <c r="L46" i="35"/>
  <c r="M46" i="35"/>
  <c r="N46" i="35"/>
  <c r="O46" i="35"/>
  <c r="D46" i="35"/>
  <c r="F68" i="35"/>
  <c r="G68" i="35"/>
  <c r="H68" i="35"/>
  <c r="I68" i="35"/>
  <c r="J68" i="35"/>
  <c r="K68" i="35"/>
  <c r="L68" i="35"/>
  <c r="M68" i="35"/>
  <c r="N68" i="35"/>
  <c r="O68" i="35"/>
  <c r="O60" i="35"/>
  <c r="O61" i="35"/>
  <c r="O62" i="35"/>
  <c r="O63" i="35"/>
  <c r="O64" i="35"/>
  <c r="O65" i="35"/>
  <c r="O66" i="35"/>
  <c r="O67" i="35"/>
  <c r="O59" i="35"/>
  <c r="L60" i="35"/>
  <c r="L61" i="35"/>
  <c r="L62" i="35"/>
  <c r="L63" i="35"/>
  <c r="L64" i="35"/>
  <c r="L65" i="35"/>
  <c r="L66" i="35"/>
  <c r="L67" i="35"/>
  <c r="L59" i="35"/>
  <c r="I60" i="35"/>
  <c r="I61" i="35"/>
  <c r="I62" i="35"/>
  <c r="I63" i="35"/>
  <c r="I64" i="35"/>
  <c r="I65" i="35"/>
  <c r="I66" i="35"/>
  <c r="I67" i="35"/>
  <c r="I59" i="35"/>
  <c r="F60" i="35"/>
  <c r="F61" i="35"/>
  <c r="F62" i="35"/>
  <c r="F63" i="35"/>
  <c r="F64" i="35"/>
  <c r="F65" i="35"/>
  <c r="F66" i="35"/>
  <c r="F67" i="35"/>
  <c r="F59" i="35"/>
  <c r="E68" i="35"/>
  <c r="E60" i="35"/>
  <c r="E61" i="35"/>
  <c r="E62" i="35"/>
  <c r="E63" i="35"/>
  <c r="E64" i="35"/>
  <c r="E65" i="35"/>
  <c r="E66" i="35"/>
  <c r="E67" i="35"/>
  <c r="E59" i="35"/>
  <c r="D68" i="35"/>
  <c r="G45" i="35"/>
  <c r="J45" i="35"/>
  <c r="K45" i="35"/>
  <c r="M45" i="35"/>
  <c r="N45" i="35"/>
  <c r="L39" i="35"/>
  <c r="L40" i="35"/>
  <c r="L41" i="35"/>
  <c r="L42" i="35"/>
  <c r="L43" i="35"/>
  <c r="L44" i="35"/>
  <c r="L38" i="35"/>
  <c r="L45" i="35" s="1"/>
  <c r="O36" i="35"/>
  <c r="O37" i="35"/>
  <c r="O38" i="35"/>
  <c r="O39" i="35"/>
  <c r="O40" i="35"/>
  <c r="O41" i="35"/>
  <c r="O42" i="35"/>
  <c r="O43" i="35"/>
  <c r="O44" i="35"/>
  <c r="I36" i="35"/>
  <c r="I37" i="35"/>
  <c r="I38" i="35"/>
  <c r="I39" i="35"/>
  <c r="I40" i="35"/>
  <c r="I41" i="35"/>
  <c r="I42" i="35"/>
  <c r="I43" i="35"/>
  <c r="I44" i="35"/>
  <c r="D45" i="35"/>
  <c r="E44" i="35"/>
  <c r="F44" i="35" s="1"/>
  <c r="E43" i="35"/>
  <c r="F43" i="35" s="1"/>
  <c r="E42" i="35"/>
  <c r="F42" i="35" s="1"/>
  <c r="E41" i="35"/>
  <c r="F41" i="35" s="1"/>
  <c r="E40" i="35"/>
  <c r="F40" i="35" s="1"/>
  <c r="E39" i="35"/>
  <c r="F39" i="35" s="1"/>
  <c r="E38" i="35"/>
  <c r="F38" i="35" s="1"/>
  <c r="E37" i="35"/>
  <c r="F37" i="35" s="1"/>
  <c r="E36" i="35"/>
  <c r="F36" i="35" s="1"/>
  <c r="E49" i="22"/>
  <c r="G49" i="22"/>
  <c r="H49" i="22"/>
  <c r="I49" i="22"/>
  <c r="F49" i="22"/>
  <c r="G48" i="22"/>
  <c r="F48" i="22"/>
  <c r="H48" i="22" s="1"/>
  <c r="H45" i="22"/>
  <c r="G45" i="22"/>
  <c r="F45" i="22"/>
  <c r="F43" i="22"/>
  <c r="G43" i="22"/>
  <c r="H43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24" i="22"/>
  <c r="F22" i="22"/>
  <c r="G22" i="22"/>
  <c r="H22" i="22"/>
  <c r="H13" i="22"/>
  <c r="H14" i="22"/>
  <c r="H15" i="22"/>
  <c r="H16" i="22"/>
  <c r="H17" i="22"/>
  <c r="H18" i="22"/>
  <c r="H19" i="22"/>
  <c r="H20" i="22"/>
  <c r="H12" i="22"/>
  <c r="G13" i="22"/>
  <c r="G14" i="22"/>
  <c r="G15" i="22"/>
  <c r="G16" i="22"/>
  <c r="G17" i="22"/>
  <c r="G18" i="22"/>
  <c r="G19" i="22"/>
  <c r="G20" i="22"/>
  <c r="G12" i="22"/>
  <c r="F13" i="22"/>
  <c r="F14" i="22"/>
  <c r="F15" i="22"/>
  <c r="F16" i="22"/>
  <c r="F17" i="22"/>
  <c r="F18" i="22"/>
  <c r="F19" i="22"/>
  <c r="F20" i="22"/>
  <c r="F21" i="22"/>
  <c r="F12" i="22"/>
  <c r="I43" i="22"/>
  <c r="E43" i="22"/>
  <c r="N104" i="24"/>
  <c r="O104" i="24"/>
  <c r="E45" i="35" l="1"/>
  <c r="D43" i="54"/>
  <c r="E43" i="54"/>
  <c r="F43" i="54"/>
  <c r="G43" i="54"/>
  <c r="H43" i="54"/>
  <c r="I43" i="54"/>
  <c r="J43" i="54"/>
  <c r="C43" i="54"/>
  <c r="H42" i="54"/>
  <c r="I42" i="54"/>
  <c r="J42" i="54"/>
  <c r="G31" i="54"/>
  <c r="G32" i="54"/>
  <c r="G33" i="54"/>
  <c r="G34" i="54"/>
  <c r="G35" i="54"/>
  <c r="G36" i="54"/>
  <c r="G37" i="54"/>
  <c r="G38" i="54"/>
  <c r="G39" i="54"/>
  <c r="G40" i="54"/>
  <c r="G41" i="54"/>
  <c r="D21" i="54"/>
  <c r="E21" i="54"/>
  <c r="F21" i="54"/>
  <c r="G21" i="54"/>
  <c r="H21" i="54"/>
  <c r="I21" i="54"/>
  <c r="J21" i="54"/>
  <c r="C21" i="54"/>
  <c r="H20" i="54"/>
  <c r="I20" i="54"/>
  <c r="J20" i="54"/>
  <c r="G9" i="54"/>
  <c r="G10" i="54"/>
  <c r="G11" i="54"/>
  <c r="G12" i="54"/>
  <c r="G13" i="54"/>
  <c r="G14" i="54"/>
  <c r="G15" i="54"/>
  <c r="G16" i="54"/>
  <c r="G17" i="54"/>
  <c r="G18" i="54"/>
  <c r="G19" i="54"/>
  <c r="D42" i="54"/>
  <c r="E42" i="54"/>
  <c r="F42" i="54"/>
  <c r="D20" i="54"/>
  <c r="E20" i="54"/>
  <c r="F20" i="54"/>
  <c r="C31" i="54"/>
  <c r="C32" i="54"/>
  <c r="C33" i="54"/>
  <c r="C34" i="54"/>
  <c r="C35" i="54"/>
  <c r="C36" i="54"/>
  <c r="C37" i="54"/>
  <c r="C38" i="54"/>
  <c r="C39" i="54"/>
  <c r="C40" i="54"/>
  <c r="C41" i="54"/>
  <c r="C9" i="54"/>
  <c r="C10" i="54"/>
  <c r="C11" i="54"/>
  <c r="C12" i="54"/>
  <c r="C13" i="54"/>
  <c r="C14" i="54"/>
  <c r="C15" i="54"/>
  <c r="C16" i="54"/>
  <c r="C17" i="54"/>
  <c r="C18" i="54"/>
  <c r="C19" i="54"/>
  <c r="G8" i="54"/>
  <c r="E22" i="48"/>
  <c r="F22" i="48" s="1"/>
  <c r="F12" i="48" s="1"/>
  <c r="G124" i="49"/>
  <c r="G146" i="49" s="1"/>
  <c r="G52" i="49"/>
  <c r="G80" i="49" s="1"/>
  <c r="G11" i="49"/>
  <c r="F124" i="49"/>
  <c r="F146" i="49" s="1"/>
  <c r="F52" i="49"/>
  <c r="F80" i="49" s="1"/>
  <c r="F11" i="49"/>
  <c r="E124" i="49"/>
  <c r="E146" i="49" s="1"/>
  <c r="E52" i="49"/>
  <c r="E80" i="49" s="1"/>
  <c r="E11" i="49"/>
  <c r="H146" i="49"/>
  <c r="H124" i="49"/>
  <c r="H80" i="49"/>
  <c r="H52" i="49"/>
  <c r="H11" i="49"/>
  <c r="E29" i="48"/>
  <c r="F29" i="48" s="1"/>
  <c r="G29" i="48"/>
  <c r="E31" i="48"/>
  <c r="F31" i="48" s="1"/>
  <c r="G31" i="48"/>
  <c r="E32" i="48"/>
  <c r="F32" i="48"/>
  <c r="G32" i="48"/>
  <c r="E33" i="48"/>
  <c r="F33" i="48" s="1"/>
  <c r="E34" i="48"/>
  <c r="F34" i="48" s="1"/>
  <c r="G34" i="48"/>
  <c r="E35" i="48"/>
  <c r="F35" i="48"/>
  <c r="G35" i="48"/>
  <c r="E36" i="48"/>
  <c r="F36" i="48" s="1"/>
  <c r="E38" i="48"/>
  <c r="F38" i="48" s="1"/>
  <c r="E39" i="48"/>
  <c r="F39" i="48" s="1"/>
  <c r="E40" i="48"/>
  <c r="F40" i="48" s="1"/>
  <c r="G40" i="48"/>
  <c r="E41" i="48"/>
  <c r="F41" i="48" s="1"/>
  <c r="E43" i="48"/>
  <c r="F43" i="48" s="1"/>
  <c r="E44" i="48"/>
  <c r="F44" i="48" s="1"/>
  <c r="G44" i="48"/>
  <c r="E45" i="48"/>
  <c r="F45" i="48" s="1"/>
  <c r="G45" i="48"/>
  <c r="E50" i="48"/>
  <c r="F50" i="48" s="1"/>
  <c r="G50" i="48"/>
  <c r="E52" i="48"/>
  <c r="F52" i="48" s="1"/>
  <c r="G52" i="48"/>
  <c r="E53" i="48"/>
  <c r="F53" i="48" s="1"/>
  <c r="G53" i="48"/>
  <c r="E58" i="48"/>
  <c r="F58" i="48"/>
  <c r="G58" i="48"/>
  <c r="E60" i="48"/>
  <c r="F60" i="48" s="1"/>
  <c r="G60" i="48"/>
  <c r="E64" i="48"/>
  <c r="F64" i="48"/>
  <c r="G64" i="48"/>
  <c r="E65" i="48"/>
  <c r="F65" i="48" s="1"/>
  <c r="E70" i="48"/>
  <c r="F70" i="48" s="1"/>
  <c r="G70" i="48"/>
  <c r="E77" i="48"/>
  <c r="F77" i="48" s="1"/>
  <c r="G77" i="48"/>
  <c r="F28" i="48"/>
  <c r="E28" i="48"/>
  <c r="G28" i="48" s="1"/>
  <c r="E27" i="48"/>
  <c r="F27" i="48" s="1"/>
  <c r="F18" i="48"/>
  <c r="E18" i="48"/>
  <c r="G18" i="48" s="1"/>
  <c r="E13" i="48"/>
  <c r="F13" i="48" s="1"/>
  <c r="H30" i="48"/>
  <c r="H12" i="48"/>
  <c r="F122" i="52"/>
  <c r="F144" i="52" s="1"/>
  <c r="F81" i="52"/>
  <c r="F97" i="52"/>
  <c r="F78" i="52"/>
  <c r="F50" i="52"/>
  <c r="F9" i="52"/>
  <c r="F41" i="51"/>
  <c r="G22" i="48" l="1"/>
  <c r="G12" i="48" s="1"/>
  <c r="E12" i="48"/>
  <c r="G13" i="48"/>
  <c r="G27" i="48"/>
  <c r="G65" i="48"/>
  <c r="G43" i="48"/>
  <c r="G39" i="48"/>
  <c r="G38" i="48"/>
  <c r="G36" i="48"/>
  <c r="G33" i="48"/>
  <c r="H42" i="48"/>
  <c r="E42" i="48" s="1"/>
  <c r="F42" i="48" s="1"/>
  <c r="E30" i="48"/>
  <c r="G41" i="48"/>
  <c r="F29" i="51"/>
  <c r="F11" i="51"/>
  <c r="E22" i="22"/>
  <c r="I22" i="22"/>
  <c r="G42" i="48" l="1"/>
  <c r="F30" i="48"/>
  <c r="G30" i="48"/>
  <c r="E30" i="43"/>
  <c r="F30" i="43"/>
  <c r="G30" i="43"/>
  <c r="H30" i="43"/>
  <c r="D30" i="43"/>
  <c r="O57" i="35"/>
  <c r="O58" i="35"/>
  <c r="O56" i="35"/>
  <c r="I58" i="35"/>
  <c r="H57" i="35"/>
  <c r="I57" i="35" s="1"/>
  <c r="H58" i="35"/>
  <c r="H56" i="35"/>
  <c r="I56" i="35" s="1"/>
  <c r="F57" i="35"/>
  <c r="F58" i="35"/>
  <c r="F56" i="35"/>
  <c r="O34" i="35"/>
  <c r="O35" i="35"/>
  <c r="O33" i="35"/>
  <c r="O45" i="35" s="1"/>
  <c r="F34" i="35"/>
  <c r="F35" i="35"/>
  <c r="F33" i="35"/>
  <c r="I34" i="35"/>
  <c r="I33" i="35"/>
  <c r="H34" i="35"/>
  <c r="H35" i="35"/>
  <c r="I35" i="35" s="1"/>
  <c r="H33" i="35"/>
  <c r="I45" i="35" l="1"/>
  <c r="H45" i="35"/>
  <c r="F45" i="35"/>
  <c r="N21" i="35"/>
  <c r="N22" i="35" s="1"/>
  <c r="M21" i="35"/>
  <c r="M22" i="35" s="1"/>
  <c r="K21" i="35"/>
  <c r="K22" i="35" s="1"/>
  <c r="J21" i="35"/>
  <c r="J22" i="35" s="1"/>
  <c r="H21" i="35"/>
  <c r="H22" i="35" s="1"/>
  <c r="G21" i="35"/>
  <c r="G22" i="35" s="1"/>
  <c r="D21" i="35"/>
  <c r="D22" i="35" s="1"/>
  <c r="O20" i="35"/>
  <c r="L20" i="35"/>
  <c r="I20" i="35"/>
  <c r="E20" i="35"/>
  <c r="F20" i="35" s="1"/>
  <c r="O19" i="35"/>
  <c r="L19" i="35"/>
  <c r="I19" i="35"/>
  <c r="E19" i="35"/>
  <c r="F19" i="35" s="1"/>
  <c r="O18" i="35"/>
  <c r="L18" i="35"/>
  <c r="I18" i="35"/>
  <c r="F18" i="35"/>
  <c r="E18" i="35"/>
  <c r="O17" i="35"/>
  <c r="L17" i="35"/>
  <c r="I17" i="35"/>
  <c r="E17" i="35"/>
  <c r="F17" i="35" s="1"/>
  <c r="O16" i="35"/>
  <c r="L16" i="35"/>
  <c r="I16" i="35"/>
  <c r="E16" i="35"/>
  <c r="F16" i="35" s="1"/>
  <c r="O15" i="35"/>
  <c r="L15" i="35"/>
  <c r="I15" i="35"/>
  <c r="E15" i="35"/>
  <c r="F15" i="35" s="1"/>
  <c r="O14" i="35"/>
  <c r="L14" i="35"/>
  <c r="I14" i="35"/>
  <c r="F14" i="35"/>
  <c r="E14" i="35"/>
  <c r="O13" i="35"/>
  <c r="L13" i="35"/>
  <c r="I13" i="35"/>
  <c r="E13" i="35"/>
  <c r="F13" i="35" s="1"/>
  <c r="O12" i="35"/>
  <c r="L12" i="35"/>
  <c r="I12" i="35"/>
  <c r="E12" i="35"/>
  <c r="F12" i="35" s="1"/>
  <c r="O11" i="35"/>
  <c r="L11" i="35"/>
  <c r="I11" i="35"/>
  <c r="E11" i="35"/>
  <c r="F11" i="35" s="1"/>
  <c r="O10" i="35"/>
  <c r="L10" i="35"/>
  <c r="L21" i="35" s="1"/>
  <c r="L22" i="35" s="1"/>
  <c r="I10" i="35"/>
  <c r="F10" i="35"/>
  <c r="E10" i="35"/>
  <c r="O9" i="35"/>
  <c r="O21" i="35" s="1"/>
  <c r="O22" i="35" s="1"/>
  <c r="I9" i="35"/>
  <c r="F9" i="35"/>
  <c r="E9" i="35"/>
  <c r="F21" i="35" l="1"/>
  <c r="F22" i="35" s="1"/>
  <c r="E21" i="35"/>
  <c r="E22" i="35" s="1"/>
  <c r="I21" i="35"/>
  <c r="I22" i="35" s="1"/>
  <c r="E29" i="51"/>
  <c r="E11" i="51"/>
  <c r="G41" i="36"/>
  <c r="G40" i="36"/>
  <c r="G39" i="36"/>
  <c r="G38" i="36"/>
  <c r="G37" i="36"/>
  <c r="G36" i="36"/>
  <c r="G35" i="36"/>
  <c r="G34" i="36"/>
  <c r="G33" i="36"/>
  <c r="G32" i="36"/>
  <c r="G31" i="36"/>
  <c r="G30" i="36"/>
  <c r="G42" i="36" s="1"/>
  <c r="C41" i="36"/>
  <c r="C40" i="36"/>
  <c r="C39" i="36"/>
  <c r="C38" i="36"/>
  <c r="C37" i="36"/>
  <c r="C36" i="36"/>
  <c r="C35" i="36"/>
  <c r="C34" i="36"/>
  <c r="C33" i="36"/>
  <c r="C32" i="36"/>
  <c r="C31" i="36"/>
  <c r="C3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20" i="36" s="1"/>
  <c r="C9" i="36"/>
  <c r="C20" i="36" s="1"/>
  <c r="C10" i="36"/>
  <c r="C11" i="36"/>
  <c r="C12" i="36"/>
  <c r="C13" i="36"/>
  <c r="C14" i="36"/>
  <c r="C15" i="36"/>
  <c r="C16" i="36"/>
  <c r="C17" i="36"/>
  <c r="C18" i="36"/>
  <c r="C19" i="36"/>
  <c r="C8" i="36"/>
  <c r="G30" i="54"/>
  <c r="G42" i="54" s="1"/>
  <c r="C30" i="54"/>
  <c r="C42" i="54" s="1"/>
  <c r="G20" i="54"/>
  <c r="C8" i="54"/>
  <c r="D44" i="56"/>
  <c r="F16" i="59"/>
  <c r="E16" i="59"/>
  <c r="D16" i="59"/>
  <c r="C16" i="59"/>
  <c r="F44" i="56"/>
  <c r="E44" i="56"/>
  <c r="E43" i="56"/>
  <c r="D43" i="56"/>
  <c r="C43" i="56"/>
  <c r="F39" i="56"/>
  <c r="E39" i="56"/>
  <c r="D39" i="56"/>
  <c r="E38" i="56"/>
  <c r="D38" i="56"/>
  <c r="C38" i="56"/>
  <c r="F35" i="56"/>
  <c r="E35" i="56"/>
  <c r="D35" i="56"/>
  <c r="E34" i="56"/>
  <c r="D34" i="56"/>
  <c r="C34" i="56"/>
  <c r="F30" i="56"/>
  <c r="E30" i="56"/>
  <c r="D30" i="56"/>
  <c r="E29" i="56"/>
  <c r="D29" i="56"/>
  <c r="C29" i="56"/>
  <c r="D24" i="56"/>
  <c r="E26" i="56"/>
  <c r="C24" i="56"/>
  <c r="D23" i="56"/>
  <c r="C23" i="56"/>
  <c r="C25" i="56" s="1"/>
  <c r="F22" i="56"/>
  <c r="E22" i="56"/>
  <c r="D22" i="56"/>
  <c r="E21" i="56"/>
  <c r="D21" i="56"/>
  <c r="C21" i="56"/>
  <c r="F18" i="56"/>
  <c r="E18" i="56"/>
  <c r="D18" i="56"/>
  <c r="E17" i="56"/>
  <c r="D17" i="56"/>
  <c r="C17" i="56"/>
  <c r="F14" i="56"/>
  <c r="E14" i="56"/>
  <c r="D14" i="56"/>
  <c r="E13" i="56"/>
  <c r="D13" i="56"/>
  <c r="C13" i="56"/>
  <c r="F10" i="56"/>
  <c r="E10" i="56"/>
  <c r="D10" i="56"/>
  <c r="E9" i="56"/>
  <c r="D9" i="56"/>
  <c r="C9" i="56"/>
  <c r="D26" i="56"/>
  <c r="D25" i="56"/>
  <c r="C42" i="36"/>
  <c r="E25" i="56" l="1"/>
  <c r="F26" i="56"/>
  <c r="C20" i="54"/>
</calcChain>
</file>

<file path=xl/sharedStrings.xml><?xml version="1.0" encoding="utf-8"?>
<sst xmlns="http://schemas.openxmlformats.org/spreadsheetml/2006/main" count="1896" uniqueCount="909">
  <si>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</si>
  <si>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</si>
  <si>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</si>
  <si>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</si>
  <si>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</si>
  <si>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</si>
  <si>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</si>
  <si>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</si>
  <si>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</si>
  <si>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</si>
  <si>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</si>
  <si>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</si>
  <si>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</si>
  <si>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</si>
  <si>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</si>
  <si>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</si>
  <si>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</si>
  <si>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</si>
  <si>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</si>
  <si>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</si>
  <si>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</si>
  <si>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</si>
  <si>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</si>
  <si>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</si>
  <si>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</si>
  <si>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</si>
  <si>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</si>
  <si>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</si>
  <si>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</si>
  <si>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</si>
  <si>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</si>
  <si>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</si>
  <si>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</si>
  <si>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</si>
  <si>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</si>
  <si>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</si>
  <si>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</si>
  <si>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</si>
  <si>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</si>
  <si>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</si>
  <si>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</si>
  <si>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</si>
  <si>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</si>
  <si>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</si>
  <si>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</si>
  <si>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</si>
  <si>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</si>
  <si>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</si>
  <si>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</si>
  <si>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</si>
  <si>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</si>
  <si>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</si>
  <si>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</si>
  <si>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</si>
  <si>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</si>
  <si>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</si>
  <si>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</si>
  <si>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</si>
  <si>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</si>
  <si>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</si>
  <si>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</si>
  <si>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</si>
  <si>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</si>
  <si>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</si>
  <si>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</si>
  <si>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</si>
  <si>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</si>
  <si>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</si>
  <si>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</si>
  <si>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</si>
  <si>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</si>
  <si>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</si>
  <si>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</si>
  <si>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</si>
  <si>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</si>
  <si>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</si>
  <si>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</si>
  <si>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</si>
  <si>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</si>
  <si>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</si>
  <si>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</si>
  <si>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</si>
  <si>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</si>
  <si>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</si>
  <si>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</si>
  <si>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</si>
  <si>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</si>
  <si>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</si>
  <si>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</si>
  <si>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</si>
  <si>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</si>
  <si>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</si>
  <si>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</si>
  <si>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</si>
  <si>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</si>
  <si>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</si>
  <si>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</si>
  <si>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</si>
  <si>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</si>
  <si>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</si>
  <si>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</si>
  <si>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</si>
  <si>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</si>
  <si>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</si>
  <si>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</si>
  <si>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</si>
  <si>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</si>
  <si>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</si>
  <si>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</si>
  <si>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</si>
  <si>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</si>
  <si>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</si>
  <si>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</si>
  <si>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</si>
  <si>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</si>
  <si>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</si>
  <si>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</si>
  <si>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</si>
  <si>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</si>
  <si>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</si>
  <si>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</si>
  <si>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</si>
  <si>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</si>
  <si>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</si>
  <si>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</si>
  <si>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</si>
  <si>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</si>
  <si>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</si>
  <si>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</si>
  <si>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</si>
  <si>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</si>
  <si>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</si>
  <si>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</si>
  <si>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</si>
  <si>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</si>
  <si>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</si>
  <si>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</si>
  <si>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</si>
  <si>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</si>
  <si>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</si>
  <si>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</si>
  <si>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</si>
  <si>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</si>
  <si>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</si>
  <si>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</si>
  <si>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</si>
  <si>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</si>
  <si>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</si>
  <si>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</si>
  <si>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</si>
  <si>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</si>
  <si>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</si>
  <si>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</si>
  <si>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</si>
  <si>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</si>
  <si>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</si>
  <si>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</si>
  <si>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</si>
  <si>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</si>
  <si>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</si>
  <si>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</si>
  <si>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</si>
  <si>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</si>
  <si>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</si>
  <si>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</si>
  <si>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</si>
  <si>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</si>
  <si>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</si>
  <si>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</si>
  <si>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</si>
  <si>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</si>
  <si>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</si>
  <si>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</si>
  <si>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</si>
  <si>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</si>
  <si>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</si>
  <si>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</si>
  <si>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</si>
  <si>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</si>
  <si>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</si>
  <si>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</si>
  <si>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</si>
  <si>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</si>
  <si>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</si>
  <si>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</si>
  <si>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</si>
  <si>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</si>
  <si>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</si>
  <si>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</si>
  <si>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</si>
  <si>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</si>
  <si>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</si>
  <si>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</si>
  <si>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</si>
  <si>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</si>
  <si>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</si>
  <si>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</si>
  <si>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</si>
  <si>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</si>
  <si>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</si>
  <si>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</si>
  <si>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</si>
  <si>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</si>
  <si>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</si>
  <si>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</si>
  <si>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</si>
  <si>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</si>
  <si>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</si>
  <si>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</si>
  <si>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</si>
  <si>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</si>
  <si>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</si>
  <si>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</si>
  <si>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</si>
  <si>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</si>
  <si>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</si>
  <si>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</si>
  <si>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</si>
  <si>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</si>
  <si>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</si>
  <si>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</si>
  <si>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</si>
  <si>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</si>
  <si>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</si>
  <si>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</si>
  <si>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</si>
  <si>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</si>
  <si>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</si>
  <si>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</si>
  <si>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</si>
  <si>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</si>
  <si>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</si>
  <si>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</si>
  <si>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</si>
  <si>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</si>
  <si>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</si>
  <si>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</si>
  <si>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</si>
  <si>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</si>
  <si>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</si>
  <si>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</si>
  <si>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</si>
  <si>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</si>
  <si>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</si>
  <si>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</si>
  <si>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</si>
  <si>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</si>
  <si>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</si>
  <si>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</si>
  <si>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</si>
  <si>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</si>
  <si>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</si>
  <si>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</si>
  <si>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</si>
  <si>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</si>
  <si>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</si>
  <si>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</si>
  <si>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</si>
  <si>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</si>
  <si>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</si>
  <si>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</si>
  <si>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</si>
  <si>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</si>
  <si>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</si>
  <si>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</si>
  <si>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</si>
  <si>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</si>
  <si>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</si>
  <si>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</si>
  <si>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</si>
  <si>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</si>
  <si>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</si>
  <si>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</si>
  <si>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</si>
  <si>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</si>
  <si>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</si>
  <si>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</si>
  <si>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</si>
  <si>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</si>
  <si>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</si>
  <si>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</si>
  <si>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</si>
  <si>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</si>
  <si>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</si>
  <si>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</si>
  <si>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</si>
  <si>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</si>
  <si>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</si>
  <si>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</si>
  <si>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</si>
  <si>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</si>
  <si>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</si>
  <si>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</si>
  <si>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</si>
  <si>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</si>
  <si>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</si>
  <si>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</si>
  <si>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</si>
  <si>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</si>
  <si>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</si>
  <si>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</si>
  <si>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</si>
  <si>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</si>
  <si>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</si>
  <si>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</si>
  <si>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</si>
  <si>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</si>
  <si>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</si>
  <si>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</si>
  <si>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</si>
  <si>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</si>
  <si>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</si>
  <si>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</si>
  <si>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</si>
  <si>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</si>
  <si>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</si>
  <si>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</si>
  <si>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</si>
  <si>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</si>
  <si>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</si>
  <si>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</si>
  <si>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</si>
  <si>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</si>
  <si>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</si>
  <si>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</si>
  <si>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</si>
  <si>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</si>
  <si>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</si>
  <si>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</si>
  <si>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</si>
  <si>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</si>
  <si>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</si>
  <si>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</si>
  <si>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</si>
  <si>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</si>
  <si>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</si>
  <si>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</si>
  <si>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</si>
  <si>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</si>
  <si>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</si>
  <si>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</si>
  <si>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</si>
  <si>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</si>
  <si>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</si>
  <si>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</si>
  <si>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</si>
  <si>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</si>
  <si>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</si>
  <si>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</si>
  <si>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</si>
  <si>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</si>
  <si>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</si>
  <si>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</si>
  <si>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</si>
  <si>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</si>
  <si>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</si>
  <si>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</si>
  <si>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</si>
  <si>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</si>
  <si>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</si>
  <si>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</si>
  <si>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</si>
  <si>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</si>
  <si>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</si>
  <si>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</si>
  <si>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</si>
  <si>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</si>
  <si>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</si>
  <si>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</si>
  <si>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</si>
  <si>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</si>
  <si>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</si>
  <si>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</si>
  <si>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</si>
  <si>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</si>
  <si>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</si>
  <si>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</si>
  <si>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</si>
  <si>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</si>
  <si>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</si>
  <si>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</si>
  <si>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</si>
  <si>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</si>
  <si>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</si>
  <si>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</si>
  <si>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</si>
  <si>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</si>
  <si>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</si>
  <si>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</si>
  <si>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</si>
  <si>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</si>
  <si>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</si>
  <si>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</si>
  <si>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</si>
  <si>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</si>
  <si>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</si>
  <si>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</si>
  <si>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</si>
  <si>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</si>
  <si>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</si>
  <si>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</si>
  <si>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</si>
  <si>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</si>
  <si>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</si>
  <si>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</si>
  <si>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</si>
  <si>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</si>
  <si>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</si>
  <si>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</si>
  <si>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</si>
  <si>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</si>
  <si>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</si>
  <si>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</si>
  <si>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</si>
  <si>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</si>
  <si>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</si>
  <si>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</si>
  <si>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</si>
  <si>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</si>
  <si>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</si>
  <si>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</si>
  <si>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</si>
  <si>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</si>
  <si>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</si>
  <si>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</si>
  <si>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</si>
  <si>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</si>
  <si>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</si>
  <si>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</si>
  <si>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</si>
  <si>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</si>
  <si>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</si>
  <si>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</si>
  <si>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</si>
  <si>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</si>
  <si>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</si>
  <si>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</si>
  <si>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</si>
  <si>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</si>
  <si>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</si>
  <si>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</si>
  <si>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</si>
  <si>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</si>
  <si>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</si>
  <si>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</si>
  <si>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</si>
  <si>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</si>
  <si>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</si>
  <si>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</si>
  <si>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</si>
  <si>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</si>
  <si>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</si>
  <si>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</si>
  <si>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</si>
  <si>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</si>
  <si>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</si>
  <si>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</si>
  <si>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</si>
  <si>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</si>
  <si>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</si>
  <si>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</si>
  <si>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</si>
  <si>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</si>
  <si>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</si>
  <si>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</si>
  <si>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</si>
  <si>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</si>
  <si>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</si>
  <si>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</si>
  <si>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</si>
  <si>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</si>
  <si>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</si>
  <si>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</si>
  <si>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</si>
  <si>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</si>
  <si>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</si>
  <si>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</si>
  <si>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</si>
  <si>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</si>
  <si>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</si>
  <si>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</si>
  <si>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</si>
  <si>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</si>
  <si>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</si>
  <si>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</si>
  <si>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</si>
  <si>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</si>
  <si>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</si>
  <si>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</si>
  <si>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</si>
  <si>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</si>
  <si>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</si>
  <si>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</si>
  <si>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</si>
  <si>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</si>
  <si>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</si>
  <si>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</si>
  <si>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</si>
  <si>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</si>
  <si>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</si>
  <si>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</si>
  <si>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</si>
  <si>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</si>
  <si>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</si>
  <si>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</si>
  <si>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</si>
  <si>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</si>
  <si>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</si>
  <si>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</si>
  <si>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</si>
  <si>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</si>
  <si>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</si>
  <si>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</si>
  <si>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</si>
  <si>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</si>
  <si>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</si>
  <si>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</si>
  <si>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</si>
  <si>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</si>
  <si>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</si>
  <si>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</si>
  <si>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</si>
  <si>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</si>
  <si>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</si>
  <si>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</si>
  <si>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</si>
  <si>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</si>
  <si>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</si>
  <si>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</si>
  <si>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</si>
  <si>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</si>
  <si>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</si>
  <si>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</si>
  <si>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</si>
  <si>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</si>
  <si>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</si>
  <si>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</si>
  <si>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</si>
  <si>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</si>
  <si>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</si>
  <si>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</si>
  <si>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</si>
  <si>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</si>
  <si>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</si>
  <si>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</si>
  <si>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</si>
  <si>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</si>
  <si>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</si>
  <si>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</si>
  <si>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</si>
  <si>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</si>
  <si>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</si>
  <si>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</si>
  <si>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</si>
  <si>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</si>
  <si>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</si>
  <si>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</si>
  <si>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</si>
  <si>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</si>
  <si>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</si>
  <si>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</si>
  <si>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</si>
  <si>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</si>
  <si>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</si>
  <si>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</si>
  <si>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</si>
  <si>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</si>
  <si>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</si>
  <si>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</si>
  <si>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</si>
  <si>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</si>
  <si>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</si>
  <si>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</si>
  <si>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</si>
  <si>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</si>
  <si>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</si>
  <si>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</si>
  <si>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</si>
  <si>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</si>
  <si>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</si>
  <si>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</si>
  <si>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</si>
  <si>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</si>
  <si>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</si>
  <si>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</si>
  <si>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</si>
  <si>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</si>
  <si>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</si>
  <si>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</si>
  <si>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</si>
  <si>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</si>
  <si>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</si>
  <si>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</si>
  <si>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</si>
  <si>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</si>
  <si>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</si>
  <si>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</si>
  <si>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</si>
  <si>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</si>
  <si>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</si>
  <si>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</si>
  <si>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</si>
  <si>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</si>
  <si>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</si>
  <si>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</si>
  <si>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</si>
  <si>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</si>
  <si>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</si>
  <si>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</si>
  <si>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</si>
  <si>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</si>
  <si>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</si>
  <si>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</si>
  <si>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</si>
  <si>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</si>
  <si>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</si>
  <si>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</si>
  <si>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</si>
  <si>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</si>
  <si>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</si>
  <si>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</si>
  <si>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</si>
  <si>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</si>
  <si>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</si>
  <si>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</si>
  <si>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</si>
  <si>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</si>
  <si>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</si>
  <si>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</si>
  <si>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</si>
  <si>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</si>
  <si>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</si>
  <si>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</si>
  <si>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</si>
  <si>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</si>
  <si>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</si>
  <si>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</si>
  <si>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</si>
  <si>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</si>
  <si>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</si>
  <si>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</si>
  <si>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</si>
  <si>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</si>
  <si>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</si>
  <si>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</si>
  <si>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</si>
  <si>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</si>
  <si>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</si>
  <si>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</si>
  <si>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</si>
  <si>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</si>
  <si>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</si>
  <si>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</si>
  <si>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</si>
  <si>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</si>
  <si>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</si>
  <si>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</si>
  <si>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</si>
  <si>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</si>
  <si>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</si>
  <si>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</si>
  <si>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</si>
  <si>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</si>
  <si>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</si>
  <si>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</si>
  <si>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</si>
  <si>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</si>
  <si>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</si>
  <si>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</si>
  <si>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</si>
  <si>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</si>
  <si>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</si>
  <si>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</si>
  <si>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</si>
  <si>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</si>
  <si>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</si>
  <si>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</si>
  <si>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</si>
  <si>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</si>
  <si>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</si>
  <si>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</si>
  <si>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</si>
  <si>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</si>
  <si>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</si>
  <si>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</si>
  <si>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</si>
  <si>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</si>
  <si>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</si>
  <si>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</si>
  <si>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</si>
  <si>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</si>
  <si>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</si>
  <si>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</si>
  <si>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</si>
  <si>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</si>
  <si>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1a</t>
  </si>
  <si>
    <t>Прилог 1б</t>
  </si>
  <si>
    <t>Прилог 3а</t>
  </si>
  <si>
    <t>Прилог 3б</t>
  </si>
  <si>
    <t xml:space="preserve"> </t>
  </si>
  <si>
    <t>Запослени</t>
  </si>
  <si>
    <t>Надзорни одбор/Скупштина</t>
  </si>
  <si>
    <t>Приказ планираних и реализованих индикатора пословања</t>
  </si>
  <si>
    <t>П О З И Ц И  Ј А</t>
  </si>
  <si>
    <t>2. Купци у иностранству – матична и зависна правна лица</t>
  </si>
  <si>
    <t>Прилог 13.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</si>
  <si>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</si>
  <si>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</si>
  <si>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</si>
  <si>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</si>
  <si>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</si>
  <si>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10.</t>
  </si>
  <si>
    <t>Прилог 9.</t>
  </si>
  <si>
    <t>Прилог 7.</t>
  </si>
  <si>
    <t>Прилог 6.</t>
  </si>
  <si>
    <t>Прилог 5.</t>
  </si>
  <si>
    <t>Прилог 4.</t>
  </si>
  <si>
    <t>Прилог 3.</t>
  </si>
  <si>
    <t>Прилог 1.</t>
  </si>
  <si>
    <t xml:space="preserve">Прилог 2 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</si>
  <si>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</si>
  <si>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</si>
  <si>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</si>
  <si>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</si>
  <si>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</si>
  <si>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</si>
  <si>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</si>
  <si>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</si>
  <si>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</si>
  <si>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</si>
  <si>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31.12.2018.</t>
  </si>
  <si>
    <t>Стање на дан 31.12.2019.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</si>
  <si>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</si>
  <si>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</si>
  <si>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</si>
  <si>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</si>
  <si>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 xml:space="preserve"> 2018. година</t>
  </si>
  <si>
    <t>2019. година</t>
  </si>
  <si>
    <t>Пренето</t>
  </si>
  <si>
    <t>План
01.01-31.03.2020.</t>
  </si>
  <si>
    <t>План
01.01-30.06.2020.</t>
  </si>
  <si>
    <t>План
01.01-30.09.2020.</t>
  </si>
  <si>
    <t>План 
01.01-31.12.2020.</t>
  </si>
  <si>
    <t>Број на дан 31.12.2020.</t>
  </si>
  <si>
    <t>Број запослених 31.12.2020.</t>
  </si>
  <si>
    <t>Стање на дан 31.12.2020. године</t>
  </si>
  <si>
    <t>Број прималаца отпремнине</t>
  </si>
  <si>
    <t>29</t>
  </si>
  <si>
    <t>Стање кредитне задужености у оригиналној валути
на дан 31.12.2020. године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</si>
  <si>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</si>
  <si>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</si>
  <si>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</si>
  <si>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</si>
  <si>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2022. година                 </t>
  </si>
  <si>
    <t xml:space="preserve">План  </t>
  </si>
  <si>
    <t>Нето</t>
  </si>
  <si>
    <t>Реализовано</t>
  </si>
  <si>
    <t>2018. година реализација</t>
  </si>
  <si>
    <t>2018. година</t>
  </si>
  <si>
    <t>2020. година</t>
  </si>
  <si>
    <t>БИЛАНС СТАЊА  на дан 31.12.2020. године</t>
  </si>
  <si>
    <t>БИЛАНС УСПЕХА за период 01.01 - 31.12.2020. године</t>
  </si>
  <si>
    <t>Износ неутрошених средстава из ранијих година   (у односу на претходну)</t>
  </si>
  <si>
    <t>Реализовано (процена)</t>
  </si>
  <si>
    <t>Прилог 8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</si>
  <si>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</si>
  <si>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</si>
  <si>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обавезе)*100.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</si>
  <si>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</si>
  <si>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у периоду од 01.01. до 31.12.2020. године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</si>
  <si>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</si>
  <si>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</si>
  <si>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</si>
  <si>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</si>
  <si>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</si>
  <si>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</si>
  <si>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</si>
  <si>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</si>
  <si>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</si>
  <si>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План
01.01-31.12.2020.</t>
  </si>
  <si>
    <t>Реализација (процена)
01.01-31.12.2020.</t>
  </si>
  <si>
    <t>2021. година</t>
  </si>
  <si>
    <t>Напомена: У последњој колони код % одступања реализације у односу на реализацију претходне године, пореде се план за 2021. годину и реализација из 2020. године.</t>
  </si>
  <si>
    <t>2019. година реализација</t>
  </si>
  <si>
    <t>2020. година реализација (процена)</t>
  </si>
  <si>
    <t>План 2021. година</t>
  </si>
  <si>
    <t>Стање на дан 31.12.2020.</t>
  </si>
  <si>
    <t>План на дан 31.12.2021.</t>
  </si>
  <si>
    <r>
      <rPr>
        <b/>
        <sz val="11"/>
        <rFont val="Times New Roman"/>
        <family val="1"/>
      </rPr>
      <t>ROA</t>
    </r>
    <r>
      <rPr>
        <sz val="11"/>
        <rFont val="Times New Roman"/>
        <family val="1"/>
      </rPr>
      <t xml:space="preserve"> (Return on Assets) - Стопа приноса средстава рачуна се: (нето добит / укупна средства ) *100</t>
    </r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</si>
  <si>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се: (нето добит / капитал)*100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</si>
  <si>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 и капитала (укупна ставка из пасиве биланса стања) *100.</t>
    </r>
  </si>
  <si>
    <t>БИЛАНС СТАЊА  на дан 31.12.2021. године</t>
  </si>
  <si>
    <t>План 31.03.2021.</t>
  </si>
  <si>
    <t>План 30.06.2021.</t>
  </si>
  <si>
    <t>План 30.09.2021.</t>
  </si>
  <si>
    <t>План 31.12.2021.</t>
  </si>
  <si>
    <t>БИЛАНС УСПЕХА за период 01.01 - 31.12.2021. године</t>
  </si>
  <si>
    <t>План
01.01-31.03.2021.</t>
  </si>
  <si>
    <t>План
01.01-30.06.2021.</t>
  </si>
  <si>
    <t>План
01.01-30.09.2021.</t>
  </si>
  <si>
    <t>План 
01.01-31.12.2021.</t>
  </si>
  <si>
    <t>у периоду од 01.01. до 31.12.2021. године</t>
  </si>
  <si>
    <t>План 
01.01-31.03.2021.</t>
  </si>
  <si>
    <t>План 
01.01-30.09.2021.</t>
  </si>
  <si>
    <t xml:space="preserve"> 01.01-31.12.2020. године</t>
  </si>
  <si>
    <t>План за период 01.01-31.12.2021. године</t>
  </si>
  <si>
    <t xml:space="preserve">План 
01.01-31.12.2020. </t>
  </si>
  <si>
    <t xml:space="preserve">Реализација (процена) 
01.01-31.12.2020. </t>
  </si>
  <si>
    <t>Број запослених по секторима / организационим јединицама на дан 31.12.2020. године</t>
  </si>
  <si>
    <t>Број на дан 31.12.2021.</t>
  </si>
  <si>
    <t>Број запослених 31.12.2021.</t>
  </si>
  <si>
    <t>Одлив кадрова у периоду 
01.01.-31.03.2021.</t>
  </si>
  <si>
    <t>Пријем кадрова у периоду 
01.01.-31.03.2021.</t>
  </si>
  <si>
    <t>Стање на дан 31.03.2021. године</t>
  </si>
  <si>
    <t>Одлив кадрова у периоду 
01.04.-30.06.2021.</t>
  </si>
  <si>
    <t>Пријем кадрова у периоду 
01.04.-30.06.2021.</t>
  </si>
  <si>
    <t>Стање на дан 30.06.2021. године</t>
  </si>
  <si>
    <t>Одлив кадрова у периоду 
01.07.-30.09.2021.</t>
  </si>
  <si>
    <t>Пријем кадрова у периоду 
01.07.-30.09.2021.</t>
  </si>
  <si>
    <t>Стање на дан 30.09.2021. године</t>
  </si>
  <si>
    <t>Одлив кадрова у периоду 
01.10.-31.12.2021.</t>
  </si>
  <si>
    <t>Пријем кадрова у периоду 
01.10.-31.12.2021.</t>
  </si>
  <si>
    <t>Стање на дан 31.12.2021. године</t>
  </si>
  <si>
    <t>Исплаћена маса за зараде, број запослених и просечна зарада по месецима за 2020. годину*- Бруто 1</t>
  </si>
  <si>
    <t>** старозапослени у 2020. години су они запослени који су били у радном односу у децембру 2019. године</t>
  </si>
  <si>
    <t xml:space="preserve">Планирана маса за зараде, број запослених и просечна зарада по месецима за 2021. годину - Бруто 1 </t>
  </si>
  <si>
    <t>*старозапослени у 2021. години су они запослени који су били у радном односу у предузећу у децембру 2020. године</t>
  </si>
  <si>
    <t>Планирана маса за зараде увећана за доприносе на зараде, број запослених и просечна зарада по месецима за 2021. годину - Бруто 2</t>
  </si>
  <si>
    <t>Исплаћена у 2020. години</t>
  </si>
  <si>
    <t>Планирана у 2021. години</t>
  </si>
  <si>
    <t>Надзорни одбор / Скупштина - реализација 2020. година</t>
  </si>
  <si>
    <t>Надзорни одбор / Скупштина - план 2021. година</t>
  </si>
  <si>
    <t>Комисија за ревизију - реализација 2020. година</t>
  </si>
  <si>
    <t>Комисија за ревизију - план 2021. година</t>
  </si>
  <si>
    <t>Стање кредитне задужености у динарима
на дан 31.12.2020.
године</t>
  </si>
  <si>
    <t xml:space="preserve"> План плаћања по кредиту за 2021. годину  у динарима</t>
  </si>
  <si>
    <t>Стање кредитне задужености у оригиналној валути
на дан 31.12.2021. године</t>
  </si>
  <si>
    <t>Стање кредитне задужености у динарима
на дан 31.12.2021. године</t>
  </si>
  <si>
    <t>Реализација (процена) у 2020. години</t>
  </si>
  <si>
    <t xml:space="preserve">План 2023. година                 </t>
  </si>
  <si>
    <t>Реализовано закључно са 31.12.2020. године</t>
  </si>
  <si>
    <t>Прилог 9a</t>
  </si>
  <si>
    <t>План на дан 31.12.2020.</t>
  </si>
  <si>
    <t>Реализација (процена) на дан 31.12.2020.</t>
  </si>
  <si>
    <t>Исплата по месецима  2020.</t>
  </si>
  <si>
    <t>План по месецима  2021.</t>
  </si>
  <si>
    <t xml:space="preserve">** позиције од 5 до 29 које се исказују у новчаним јединицама приказати у бруто износу </t>
  </si>
  <si>
    <t>Револвинг кредит</t>
  </si>
  <si>
    <t>динар</t>
  </si>
  <si>
    <t>24 месеца</t>
  </si>
  <si>
    <t>6 месеци</t>
  </si>
  <si>
    <t>Извршни орган</t>
  </si>
  <si>
    <t>Општа и фин.служба</t>
  </si>
  <si>
    <t>служба за гас</t>
  </si>
  <si>
    <t>служба за водовод</t>
  </si>
  <si>
    <t>служ.за зелене и јав.пов</t>
  </si>
  <si>
    <t>Техничка служба</t>
  </si>
  <si>
    <t>повећан обим радова</t>
  </si>
  <si>
    <t>одлазак у пензију -замена</t>
  </si>
  <si>
    <t>НОВ ТРАКТОР ДО 50КС</t>
  </si>
  <si>
    <t>2021</t>
  </si>
  <si>
    <t>НОВИ БАГЕР СА ОДГОВАРАЈУЋОМ КАШИКОМ</t>
  </si>
  <si>
    <t>НОВИ ТАРУП ВУЧЕНИ ЗА МАЛИ ТРАКТОР</t>
  </si>
  <si>
    <t>НОВА КОСАЧИЦА РАЈДЕР</t>
  </si>
  <si>
    <t xml:space="preserve"> НОВИ ТРАКТОР ДО 100КС СА ДАСКОМ ЗА СНЕГ</t>
  </si>
  <si>
    <t>НОВИ ТАРУП СА ХИДРАУЛИЧНОМ РУКОМ</t>
  </si>
  <si>
    <t>НОВА МАШИНА ЗА СЕЧЕЊЕ АСФАЛТА И БЕТОНА</t>
  </si>
  <si>
    <t>НОВЕ СПИРАЛЕ ЗА МАШИНУ ЗА ПОДБУШИВАЊЕ ЗЕМЉЕ</t>
  </si>
  <si>
    <t>НОВО ПОТИСНО ЦРЕВО ЗА МАШИНУ ЗА ЧИШЋЕЊЕ КАНАЛИЗ.</t>
  </si>
  <si>
    <t>НОВА ТРАКТОРСКА РОТАЦИОНА КОСАЧИЦА</t>
  </si>
  <si>
    <t xml:space="preserve">ПОЛОВНИ БУЛДОЖЕР </t>
  </si>
  <si>
    <t>ОПРЕМА ЗА ГАС</t>
  </si>
  <si>
    <t>ЕЛЕКТРООПРЕМА ЗА БУНАРЕ</t>
  </si>
  <si>
    <t>ДВЕ ДУБИНСКЕ ПУМПЕ ОД 4  КВ</t>
  </si>
  <si>
    <t xml:space="preserve">КАНЦЕЛАРИЈСКА ОПРЕМА </t>
  </si>
  <si>
    <t xml:space="preserve">ХТЗ ОПРЕМА </t>
  </si>
  <si>
    <t xml:space="preserve">НАБАВКА МОБИЛ.ТЕЛЕФОНА </t>
  </si>
  <si>
    <t>погребна роба за даљу продају</t>
  </si>
  <si>
    <t>материјал за даљу продају</t>
  </si>
  <si>
    <t>канцеларијски материјал</t>
  </si>
  <si>
    <t>средства за одрж.чистоће</t>
  </si>
  <si>
    <t>алат и инвентар</t>
  </si>
  <si>
    <t xml:space="preserve">бензин и нафта </t>
  </si>
  <si>
    <t>електрична енергија</t>
  </si>
  <si>
    <t xml:space="preserve">резервни делови </t>
  </si>
  <si>
    <t>набавка гаса за даљу потрошњу</t>
  </si>
  <si>
    <t>транспортне услуге</t>
  </si>
  <si>
    <t>поштанске услуге</t>
  </si>
  <si>
    <t>трошкови телефона</t>
  </si>
  <si>
    <t>одржавање депоније</t>
  </si>
  <si>
    <t>одржавање путева зимско</t>
  </si>
  <si>
    <t>репрезентација-угоститељ.услуге</t>
  </si>
  <si>
    <t>премије осигуранја опреме и објеката</t>
  </si>
  <si>
    <t>банкарске услуге</t>
  </si>
  <si>
    <t>остале нематеријалне услуге</t>
  </si>
  <si>
    <t>грађевински радови на објектима к</t>
  </si>
  <si>
    <t>услуге одржавања опреме -возила</t>
  </si>
  <si>
    <t>трошкови осталих услуга</t>
  </si>
  <si>
    <t>адвокатске и консултанске услуге</t>
  </si>
  <si>
    <t xml:space="preserve">Трошкови анализа воде </t>
  </si>
  <si>
    <t>трош. Израде кнјиге евиденције и хидродин. Тестова</t>
  </si>
  <si>
    <t xml:space="preserve">трош. Накнаде за одв.отпад.водаа </t>
  </si>
  <si>
    <t>трош.претплате на стр.публик.</t>
  </si>
  <si>
    <t>трош.за зашт.и унапређ.животне сред.</t>
  </si>
  <si>
    <t xml:space="preserve"> трошкови одржавања софтвера</t>
  </si>
  <si>
    <t>зтошкови одржавања центр.пумпи</t>
  </si>
  <si>
    <t xml:space="preserve">НОВ РАОНИК </t>
  </si>
  <si>
    <t xml:space="preserve">  </t>
  </si>
  <si>
    <t>*-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</si>
</sst>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dd/mm/yyyy/"/>
    <numFmt numFmtId="166" formatCode="###########"/>
    <numFmt numFmtId="167" formatCode="\+0%;\-0%;0%;"/>
    <numFmt numFmtId="168" formatCode="0_ ;[Red]\-0\ "/>
    <numFmt numFmtId="169" formatCode="0;[Red]0"/>
    <numFmt numFmtId="170" formatCode="m/d/yyyy"/>
  </numFmts>
  <fonts count="62" x14ac:knownFonts="1">
    <font>
      <sz val="10"/>
      <name val="Arial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  <charset val="238"/>
    </font>
    <font>
      <i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  <charset val="238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Arial"/>
      <family val="2"/>
    </font>
    <font>
      <sz val="16"/>
      <name val="Times New Roman"/>
      <family val="1"/>
      <charset val="238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Arial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2" fillId="0" borderId="0"/>
    <xf numFmtId="0" fontId="8" fillId="0" borderId="0"/>
    <xf numFmtId="0" fontId="40" fillId="0" borderId="0"/>
    <xf numFmtId="9" fontId="1" fillId="0" borderId="0" applyFont="0" applyFill="0" applyBorder="0" applyAlignment="0" applyProtection="0"/>
  </cellStyleXfs>
  <cellXfs count="99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10" fillId="0" borderId="0" xfId="0" applyFont="1"/>
    <xf numFmtId="0" fontId="10" fillId="0" borderId="0" xfId="0" applyFont="1" applyFill="1"/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Protection="1"/>
    <xf numFmtId="0" fontId="11" fillId="0" borderId="0" xfId="0" applyFont="1" applyFill="1" applyProtection="1"/>
    <xf numFmtId="0" fontId="14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0" fillId="0" borderId="0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3" fillId="0" borderId="0" xfId="0" applyFont="1"/>
    <xf numFmtId="0" fontId="40" fillId="0" borderId="0" xfId="4"/>
    <xf numFmtId="0" fontId="41" fillId="0" borderId="0" xfId="0" applyFo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6" fillId="0" borderId="0" xfId="0" applyFont="1"/>
    <xf numFmtId="2" fontId="16" fillId="0" borderId="0" xfId="0" applyNumberFormat="1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16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/>
    <xf numFmtId="0" fontId="10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Border="1"/>
    <xf numFmtId="0" fontId="18" fillId="0" borderId="0" xfId="0" applyFont="1" applyFill="1" applyProtection="1"/>
    <xf numFmtId="0" fontId="18" fillId="0" borderId="0" xfId="0" applyFont="1" applyFill="1" applyAlignment="1" applyProtection="1">
      <alignment horizontal="right"/>
    </xf>
    <xf numFmtId="0" fontId="24" fillId="0" borderId="0" xfId="0" applyFont="1" applyFill="1" applyAlignment="1" applyProtection="1">
      <alignment horizontal="right"/>
    </xf>
    <xf numFmtId="0" fontId="24" fillId="0" borderId="0" xfId="0" applyFont="1" applyFill="1" applyProtection="1"/>
    <xf numFmtId="0" fontId="18" fillId="0" borderId="0" xfId="0" applyFont="1" applyProtection="1"/>
    <xf numFmtId="0" fontId="42" fillId="0" borderId="0" xfId="0" applyFont="1" applyAlignment="1">
      <alignment horizontal="center"/>
    </xf>
    <xf numFmtId="0" fontId="25" fillId="0" borderId="0" xfId="0" applyFont="1" applyAlignment="1">
      <alignment vertical="center" wrapText="1"/>
    </xf>
    <xf numFmtId="0" fontId="21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15" fillId="0" borderId="0" xfId="0" applyFont="1"/>
    <xf numFmtId="0" fontId="27" fillId="0" borderId="0" xfId="0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right" vertical="center" wrapText="1"/>
    </xf>
    <xf numFmtId="0" fontId="31" fillId="0" borderId="0" xfId="0" applyFont="1"/>
    <xf numFmtId="0" fontId="43" fillId="0" borderId="0" xfId="0" applyFont="1"/>
    <xf numFmtId="0" fontId="7" fillId="0" borderId="1" xfId="3" applyFont="1" applyBorder="1" applyAlignment="1">
      <alignment horizontal="left" vertical="center" wrapText="1"/>
    </xf>
    <xf numFmtId="0" fontId="10" fillId="0" borderId="1" xfId="3" applyFont="1" applyBorder="1" applyAlignment="1">
      <alignment horizontal="left" vertical="center"/>
    </xf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Border="1"/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9" fontId="10" fillId="0" borderId="15" xfId="3" applyNumberFormat="1" applyFont="1" applyBorder="1" applyAlignment="1">
      <alignment horizontal="center" vertical="center"/>
    </xf>
    <xf numFmtId="49" fontId="10" fillId="0" borderId="15" xfId="3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7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3" fontId="10" fillId="0" borderId="1" xfId="3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/>
    <xf numFmtId="0" fontId="10" fillId="0" borderId="0" xfId="0" applyFont="1" applyBorder="1" applyAlignment="1">
      <alignment horizontal="left" vertical="center" wrapText="1"/>
    </xf>
    <xf numFmtId="0" fontId="7" fillId="4" borderId="1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wrapText="1"/>
    </xf>
    <xf numFmtId="0" fontId="10" fillId="4" borderId="16" xfId="0" applyFont="1" applyFill="1" applyBorder="1" applyAlignment="1">
      <alignment horizontal="center" vertical="center"/>
    </xf>
    <xf numFmtId="0" fontId="44" fillId="0" borderId="15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6" xfId="0" applyFont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3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15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/>
    <xf numFmtId="0" fontId="10" fillId="5" borderId="15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6" fillId="0" borderId="2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wrapText="1"/>
    </xf>
    <xf numFmtId="0" fontId="10" fillId="5" borderId="24" xfId="0" applyFont="1" applyFill="1" applyBorder="1" applyAlignment="1">
      <alignment horizontal="center" wrapText="1"/>
    </xf>
    <xf numFmtId="0" fontId="7" fillId="5" borderId="24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wrapText="1"/>
    </xf>
    <xf numFmtId="0" fontId="17" fillId="5" borderId="1" xfId="0" applyFont="1" applyFill="1" applyBorder="1" applyAlignment="1">
      <alignment wrapText="1"/>
    </xf>
    <xf numFmtId="0" fontId="7" fillId="5" borderId="15" xfId="0" applyFont="1" applyFill="1" applyBorder="1" applyAlignment="1">
      <alignment wrapText="1"/>
    </xf>
    <xf numFmtId="0" fontId="17" fillId="5" borderId="1" xfId="0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left" wrapText="1"/>
    </xf>
    <xf numFmtId="0" fontId="10" fillId="5" borderId="15" xfId="0" applyFont="1" applyFill="1" applyBorder="1" applyAlignment="1">
      <alignment wrapText="1"/>
    </xf>
    <xf numFmtId="0" fontId="19" fillId="5" borderId="2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35" fillId="0" borderId="26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0" borderId="29" xfId="0" applyFont="1" applyBorder="1"/>
    <xf numFmtId="0" fontId="10" fillId="0" borderId="30" xfId="0" applyFont="1" applyBorder="1"/>
    <xf numFmtId="0" fontId="7" fillId="0" borderId="30" xfId="0" applyFont="1" applyBorder="1"/>
    <xf numFmtId="0" fontId="10" fillId="0" borderId="31" xfId="0" applyFont="1" applyBorder="1"/>
    <xf numFmtId="0" fontId="7" fillId="0" borderId="0" xfId="3" applyFont="1"/>
    <xf numFmtId="0" fontId="10" fillId="0" borderId="0" xfId="3" applyFont="1"/>
    <xf numFmtId="0" fontId="7" fillId="0" borderId="0" xfId="3" applyFont="1" applyAlignment="1">
      <alignment horizontal="center"/>
    </xf>
    <xf numFmtId="0" fontId="15" fillId="0" borderId="0" xfId="3" applyFont="1"/>
    <xf numFmtId="0" fontId="10" fillId="0" borderId="0" xfId="3" applyFont="1" applyFill="1"/>
    <xf numFmtId="0" fontId="10" fillId="0" borderId="0" xfId="3" applyFont="1" applyAlignment="1">
      <alignment horizontal="right"/>
    </xf>
    <xf numFmtId="164" fontId="10" fillId="0" borderId="0" xfId="1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49" fontId="10" fillId="0" borderId="0" xfId="3" applyNumberFormat="1" applyFont="1" applyBorder="1" applyAlignment="1">
      <alignment horizontal="center" vertical="center"/>
    </xf>
    <xf numFmtId="0" fontId="10" fillId="0" borderId="0" xfId="3" applyFont="1" applyFill="1" applyBorder="1" applyAlignment="1">
      <alignment horizontal="left" wrapText="1"/>
    </xf>
    <xf numFmtId="0" fontId="10" fillId="0" borderId="0" xfId="3" applyFont="1" applyBorder="1"/>
    <xf numFmtId="49" fontId="10" fillId="0" borderId="16" xfId="3" applyNumberFormat="1" applyFont="1" applyBorder="1" applyAlignment="1">
      <alignment horizontal="center" vertical="center"/>
    </xf>
    <xf numFmtId="49" fontId="10" fillId="0" borderId="17" xfId="3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44" fillId="0" borderId="30" xfId="0" applyFont="1" applyBorder="1" applyAlignment="1">
      <alignment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0" xfId="0" applyFont="1" applyBorder="1" applyAlignment="1">
      <alignment vertical="center" wrapText="1"/>
    </xf>
    <xf numFmtId="0" fontId="44" fillId="0" borderId="34" xfId="0" applyFont="1" applyBorder="1" applyAlignment="1">
      <alignment vertical="center" wrapText="1"/>
    </xf>
    <xf numFmtId="0" fontId="45" fillId="0" borderId="35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0" fontId="2" fillId="0" borderId="36" xfId="0" applyFont="1" applyBorder="1" applyAlignment="1">
      <alignment vertical="center"/>
    </xf>
    <xf numFmtId="0" fontId="2" fillId="0" borderId="36" xfId="0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165" fontId="3" fillId="0" borderId="36" xfId="0" applyNumberFormat="1" applyFont="1" applyBorder="1" applyAlignment="1">
      <alignment horizontal="center" vertical="center" wrapText="1"/>
    </xf>
    <xf numFmtId="165" fontId="3" fillId="0" borderId="36" xfId="0" applyNumberFormat="1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35" fillId="0" borderId="31" xfId="0" applyFont="1" applyBorder="1" applyAlignment="1">
      <alignment vertical="center"/>
    </xf>
    <xf numFmtId="0" fontId="7" fillId="5" borderId="24" xfId="0" applyFont="1" applyFill="1" applyBorder="1" applyAlignment="1">
      <alignment horizontal="center" vertical="center" wrapText="1"/>
    </xf>
    <xf numFmtId="49" fontId="10" fillId="3" borderId="15" xfId="3" applyNumberFormat="1" applyFont="1" applyFill="1" applyBorder="1" applyAlignment="1">
      <alignment horizontal="center" vertical="center"/>
    </xf>
    <xf numFmtId="0" fontId="10" fillId="3" borderId="24" xfId="3" applyFont="1" applyFill="1" applyBorder="1" applyAlignment="1">
      <alignment horizontal="left" vertical="center" wrapText="1"/>
    </xf>
    <xf numFmtId="49" fontId="10" fillId="3" borderId="24" xfId="3" applyNumberFormat="1" applyFont="1" applyFill="1" applyBorder="1" applyAlignment="1">
      <alignment horizontal="center" vertical="center" wrapText="1"/>
    </xf>
    <xf numFmtId="0" fontId="10" fillId="3" borderId="24" xfId="3" applyFont="1" applyFill="1" applyBorder="1" applyAlignment="1">
      <alignment vertical="center"/>
    </xf>
    <xf numFmtId="0" fontId="10" fillId="3" borderId="24" xfId="3" applyFont="1" applyFill="1" applyBorder="1" applyAlignment="1">
      <alignment vertical="center" wrapText="1"/>
    </xf>
    <xf numFmtId="0" fontId="10" fillId="3" borderId="24" xfId="3" applyFont="1" applyFill="1" applyBorder="1" applyAlignment="1">
      <alignment horizontal="left" vertical="center"/>
    </xf>
    <xf numFmtId="0" fontId="10" fillId="3" borderId="10" xfId="3" applyFont="1" applyFill="1" applyBorder="1" applyAlignment="1">
      <alignment horizontal="left" vertical="center" wrapText="1"/>
    </xf>
    <xf numFmtId="49" fontId="10" fillId="3" borderId="6" xfId="3" applyNumberFormat="1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left" vertical="center" wrapText="1"/>
    </xf>
    <xf numFmtId="0" fontId="14" fillId="0" borderId="31" xfId="0" applyFont="1" applyBorder="1"/>
    <xf numFmtId="0" fontId="17" fillId="0" borderId="0" xfId="0" applyFont="1" applyAlignment="1">
      <alignment wrapText="1"/>
    </xf>
    <xf numFmtId="0" fontId="10" fillId="0" borderId="1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3" fillId="0" borderId="1" xfId="3" applyFont="1" applyBorder="1" applyAlignment="1">
      <alignment horizontal="left" vertical="center"/>
    </xf>
    <xf numFmtId="0" fontId="31" fillId="0" borderId="0" xfId="0" applyFont="1" applyAlignment="1">
      <alignment vertical="top"/>
    </xf>
    <xf numFmtId="0" fontId="15" fillId="0" borderId="0" xfId="0" applyFont="1" applyAlignment="1">
      <alignment horizontal="right"/>
    </xf>
    <xf numFmtId="49" fontId="10" fillId="0" borderId="38" xfId="3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7" fillId="4" borderId="39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/>
    </xf>
    <xf numFmtId="3" fontId="16" fillId="0" borderId="21" xfId="0" applyNumberFormat="1" applyFont="1" applyFill="1" applyBorder="1" applyAlignment="1">
      <alignment horizontal="center" vertical="center"/>
    </xf>
    <xf numFmtId="3" fontId="36" fillId="0" borderId="1" xfId="0" applyNumberFormat="1" applyFont="1" applyBorder="1" applyAlignment="1">
      <alignment horizontal="center" vertical="center"/>
    </xf>
    <xf numFmtId="3" fontId="36" fillId="0" borderId="22" xfId="0" applyNumberFormat="1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35" fillId="0" borderId="1" xfId="0" applyNumberFormat="1" applyFont="1" applyBorder="1" applyAlignment="1">
      <alignment horizontal="center" vertical="center"/>
    </xf>
    <xf numFmtId="3" fontId="35" fillId="0" borderId="22" xfId="0" applyNumberFormat="1" applyFont="1" applyBorder="1" applyAlignment="1">
      <alignment horizontal="center" vertical="center"/>
    </xf>
    <xf numFmtId="3" fontId="19" fillId="0" borderId="22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0" fillId="0" borderId="24" xfId="3" applyNumberFormat="1" applyFont="1" applyFill="1" applyBorder="1" applyAlignment="1">
      <alignment horizontal="center" vertical="center"/>
    </xf>
    <xf numFmtId="3" fontId="46" fillId="0" borderId="6" xfId="4" applyNumberFormat="1" applyFont="1" applyBorder="1" applyAlignment="1">
      <alignment horizontal="center" vertical="center"/>
    </xf>
    <xf numFmtId="3" fontId="46" fillId="0" borderId="15" xfId="4" applyNumberFormat="1" applyFont="1" applyBorder="1" applyAlignment="1">
      <alignment horizontal="center" vertical="center"/>
    </xf>
    <xf numFmtId="3" fontId="46" fillId="0" borderId="16" xfId="4" applyNumberFormat="1" applyFont="1" applyBorder="1" applyAlignment="1">
      <alignment horizontal="center" vertical="center"/>
    </xf>
    <xf numFmtId="3" fontId="46" fillId="0" borderId="3" xfId="4" applyNumberFormat="1" applyFont="1" applyBorder="1" applyAlignment="1">
      <alignment horizontal="center" vertical="center"/>
    </xf>
    <xf numFmtId="3" fontId="46" fillId="0" borderId="1" xfId="4" applyNumberFormat="1" applyFont="1" applyBorder="1" applyAlignment="1">
      <alignment horizontal="center" vertical="center"/>
    </xf>
    <xf numFmtId="3" fontId="46" fillId="0" borderId="2" xfId="4" applyNumberFormat="1" applyFont="1" applyBorder="1" applyAlignment="1">
      <alignment horizontal="center" vertical="center"/>
    </xf>
    <xf numFmtId="3" fontId="46" fillId="4" borderId="28" xfId="4" applyNumberFormat="1" applyFont="1" applyFill="1" applyBorder="1" applyAlignment="1">
      <alignment horizontal="center" vertical="center"/>
    </xf>
    <xf numFmtId="3" fontId="10" fillId="0" borderId="43" xfId="3" applyNumberFormat="1" applyFont="1" applyFill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/>
    </xf>
    <xf numFmtId="3" fontId="10" fillId="4" borderId="11" xfId="0" applyNumberFormat="1" applyFont="1" applyFill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0" fillId="4" borderId="47" xfId="0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3" fontId="10" fillId="0" borderId="2" xfId="1" applyNumberFormat="1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left" vertical="center" wrapText="1"/>
    </xf>
    <xf numFmtId="0" fontId="10" fillId="0" borderId="2" xfId="3" applyFont="1" applyFill="1" applyBorder="1" applyAlignment="1">
      <alignment horizontal="left" vertical="center" wrapText="1"/>
    </xf>
    <xf numFmtId="0" fontId="10" fillId="0" borderId="44" xfId="3" applyFont="1" applyFill="1" applyBorder="1" applyAlignment="1">
      <alignment horizontal="left" vertical="center" wrapText="1"/>
    </xf>
    <xf numFmtId="3" fontId="10" fillId="0" borderId="22" xfId="1" applyNumberFormat="1" applyFont="1" applyFill="1" applyBorder="1" applyAlignment="1">
      <alignment horizontal="center" vertical="center"/>
    </xf>
    <xf numFmtId="3" fontId="10" fillId="0" borderId="49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3" xfId="1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10" fillId="4" borderId="45" xfId="1" applyNumberFormat="1" applyFont="1" applyFill="1" applyBorder="1" applyAlignment="1">
      <alignment horizontal="center" vertical="center"/>
    </xf>
    <xf numFmtId="3" fontId="10" fillId="4" borderId="50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38" xfId="0" applyNumberFormat="1" applyFont="1" applyBorder="1" applyAlignment="1">
      <alignment horizontal="center" vertical="center"/>
    </xf>
    <xf numFmtId="3" fontId="14" fillId="0" borderId="43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47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52" xfId="0" applyNumberFormat="1" applyFont="1" applyBorder="1" applyAlignment="1">
      <alignment horizontal="center" vertical="center"/>
    </xf>
    <xf numFmtId="3" fontId="15" fillId="0" borderId="44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3" fontId="47" fillId="6" borderId="1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37" xfId="3" applyNumberFormat="1" applyFont="1" applyFill="1" applyBorder="1" applyAlignment="1">
      <alignment horizontal="center" vertical="center"/>
    </xf>
    <xf numFmtId="3" fontId="10" fillId="0" borderId="3" xfId="3" applyNumberFormat="1" applyFont="1" applyFill="1" applyBorder="1" applyAlignment="1">
      <alignment horizontal="center" vertical="center"/>
    </xf>
    <xf numFmtId="3" fontId="10" fillId="0" borderId="4" xfId="3" applyNumberFormat="1" applyFont="1" applyFill="1" applyBorder="1" applyAlignment="1">
      <alignment horizontal="center" vertical="center"/>
    </xf>
    <xf numFmtId="3" fontId="10" fillId="0" borderId="9" xfId="3" applyNumberFormat="1" applyFont="1" applyFill="1" applyBorder="1" applyAlignment="1">
      <alignment horizontal="center" vertical="center"/>
    </xf>
    <xf numFmtId="3" fontId="10" fillId="0" borderId="2" xfId="3" applyNumberFormat="1" applyFont="1" applyFill="1" applyBorder="1" applyAlignment="1">
      <alignment horizontal="center" vertical="center"/>
    </xf>
    <xf numFmtId="3" fontId="10" fillId="0" borderId="10" xfId="3" applyNumberFormat="1" applyFont="1" applyFill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10" fillId="0" borderId="5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3" fontId="10" fillId="4" borderId="39" xfId="0" applyNumberFormat="1" applyFont="1" applyFill="1" applyBorder="1" applyAlignment="1">
      <alignment horizontal="center" vertical="center"/>
    </xf>
    <xf numFmtId="3" fontId="10" fillId="4" borderId="51" xfId="0" applyNumberFormat="1" applyFont="1" applyFill="1" applyBorder="1" applyAlignment="1">
      <alignment horizontal="center" vertical="center"/>
    </xf>
    <xf numFmtId="3" fontId="10" fillId="4" borderId="56" xfId="0" applyNumberFormat="1" applyFont="1" applyFill="1" applyBorder="1" applyAlignment="1">
      <alignment horizontal="center" vertical="center"/>
    </xf>
    <xf numFmtId="3" fontId="10" fillId="4" borderId="42" xfId="0" applyNumberFormat="1" applyFont="1" applyFill="1" applyBorder="1" applyAlignment="1">
      <alignment horizontal="center" vertical="center"/>
    </xf>
    <xf numFmtId="3" fontId="10" fillId="4" borderId="20" xfId="0" applyNumberFormat="1" applyFont="1" applyFill="1" applyBorder="1" applyAlignment="1">
      <alignment horizontal="center" vertical="center"/>
    </xf>
    <xf numFmtId="4" fontId="10" fillId="4" borderId="9" xfId="0" applyNumberFormat="1" applyFont="1" applyFill="1" applyBorder="1" applyAlignment="1">
      <alignment horizontal="center" vertical="center"/>
    </xf>
    <xf numFmtId="4" fontId="10" fillId="4" borderId="10" xfId="0" applyNumberFormat="1" applyFont="1" applyFill="1" applyBorder="1" applyAlignment="1">
      <alignment horizontal="center" vertical="center"/>
    </xf>
    <xf numFmtId="3" fontId="10" fillId="0" borderId="57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3" fontId="10" fillId="4" borderId="28" xfId="0" applyNumberFormat="1" applyFont="1" applyFill="1" applyBorder="1" applyAlignment="1">
      <alignment horizontal="center" vertical="center"/>
    </xf>
    <xf numFmtId="3" fontId="10" fillId="0" borderId="24" xfId="3" applyNumberFormat="1" applyFont="1" applyBorder="1" applyAlignment="1">
      <alignment horizontal="center" vertical="center"/>
    </xf>
    <xf numFmtId="3" fontId="10" fillId="0" borderId="24" xfId="3" applyNumberFormat="1" applyFont="1" applyBorder="1" applyAlignment="1">
      <alignment horizontal="center" vertical="center" wrapText="1"/>
    </xf>
    <xf numFmtId="3" fontId="43" fillId="0" borderId="9" xfId="0" applyNumberFormat="1" applyFont="1" applyBorder="1" applyAlignment="1">
      <alignment horizontal="center" vertical="center"/>
    </xf>
    <xf numFmtId="0" fontId="0" fillId="0" borderId="0" xfId="0" applyBorder="1"/>
    <xf numFmtId="0" fontId="44" fillId="7" borderId="58" xfId="0" applyFont="1" applyFill="1" applyBorder="1" applyAlignment="1">
      <alignment horizontal="center" wrapText="1"/>
    </xf>
    <xf numFmtId="0" fontId="44" fillId="7" borderId="59" xfId="0" applyFont="1" applyFill="1" applyBorder="1" applyAlignment="1">
      <alignment horizontal="center" wrapText="1"/>
    </xf>
    <xf numFmtId="0" fontId="44" fillId="7" borderId="60" xfId="0" applyFont="1" applyFill="1" applyBorder="1"/>
    <xf numFmtId="0" fontId="44" fillId="7" borderId="52" xfId="0" applyFont="1" applyFill="1" applyBorder="1"/>
    <xf numFmtId="0" fontId="0" fillId="0" borderId="0" xfId="0" applyAlignment="1">
      <alignment wrapText="1"/>
    </xf>
    <xf numFmtId="0" fontId="0" fillId="5" borderId="0" xfId="0" applyFill="1"/>
    <xf numFmtId="0" fontId="41" fillId="0" borderId="0" xfId="0" applyFont="1" applyAlignment="1">
      <alignment horizontal="right"/>
    </xf>
    <xf numFmtId="0" fontId="7" fillId="4" borderId="56" xfId="3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4" xfId="0" applyFont="1" applyBorder="1"/>
    <xf numFmtId="0" fontId="10" fillId="0" borderId="9" xfId="0" applyFont="1" applyBorder="1" applyAlignment="1">
      <alignment horizontal="left" vertical="center"/>
    </xf>
    <xf numFmtId="0" fontId="10" fillId="4" borderId="47" xfId="0" applyFont="1" applyFill="1" applyBorder="1"/>
    <xf numFmtId="0" fontId="10" fillId="4" borderId="40" xfId="0" applyFont="1" applyFill="1" applyBorder="1" applyAlignment="1"/>
    <xf numFmtId="0" fontId="10" fillId="4" borderId="11" xfId="0" applyFont="1" applyFill="1" applyBorder="1" applyAlignment="1"/>
    <xf numFmtId="0" fontId="10" fillId="4" borderId="62" xfId="0" applyFont="1" applyFill="1" applyBorder="1"/>
    <xf numFmtId="0" fontId="10" fillId="4" borderId="57" xfId="0" applyFont="1" applyFill="1" applyBorder="1"/>
    <xf numFmtId="0" fontId="10" fillId="4" borderId="40" xfId="0" applyFont="1" applyFill="1" applyBorder="1"/>
    <xf numFmtId="0" fontId="10" fillId="4" borderId="41" xfId="0" applyFont="1" applyFill="1" applyBorder="1"/>
    <xf numFmtId="0" fontId="10" fillId="4" borderId="11" xfId="0" applyFont="1" applyFill="1" applyBorder="1"/>
    <xf numFmtId="0" fontId="10" fillId="0" borderId="1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7" fillId="5" borderId="63" xfId="3" applyFont="1" applyFill="1" applyBorder="1" applyAlignment="1">
      <alignment horizontal="center" vertical="center"/>
    </xf>
    <xf numFmtId="49" fontId="10" fillId="4" borderId="45" xfId="3" applyNumberFormat="1" applyFont="1" applyFill="1" applyBorder="1" applyAlignment="1">
      <alignment horizontal="center" vertical="center"/>
    </xf>
    <xf numFmtId="49" fontId="7" fillId="5" borderId="63" xfId="3" applyNumberFormat="1" applyFont="1" applyFill="1" applyBorder="1" applyAlignment="1">
      <alignment vertical="center"/>
    </xf>
    <xf numFmtId="3" fontId="10" fillId="4" borderId="61" xfId="1" applyNumberFormat="1" applyFont="1" applyFill="1" applyBorder="1" applyAlignment="1">
      <alignment horizontal="center" vertical="center"/>
    </xf>
    <xf numFmtId="49" fontId="10" fillId="5" borderId="63" xfId="3" applyNumberFormat="1" applyFont="1" applyFill="1" applyBorder="1" applyAlignment="1">
      <alignment horizontal="center" vertical="center"/>
    </xf>
    <xf numFmtId="0" fontId="7" fillId="5" borderId="64" xfId="3" applyFont="1" applyFill="1" applyBorder="1" applyAlignment="1"/>
    <xf numFmtId="0" fontId="10" fillId="5" borderId="0" xfId="0" applyFont="1" applyFill="1" applyBorder="1"/>
    <xf numFmtId="0" fontId="10" fillId="5" borderId="31" xfId="0" applyFont="1" applyFill="1" applyBorder="1"/>
    <xf numFmtId="3" fontId="10" fillId="4" borderId="11" xfId="1" applyNumberFormat="1" applyFont="1" applyFill="1" applyBorder="1" applyAlignment="1">
      <alignment horizontal="center" vertical="center"/>
    </xf>
    <xf numFmtId="0" fontId="7" fillId="4" borderId="61" xfId="3" applyFont="1" applyFill="1" applyBorder="1" applyAlignment="1">
      <alignment horizontal="right" wrapText="1"/>
    </xf>
    <xf numFmtId="0" fontId="7" fillId="4" borderId="40" xfId="3" applyFont="1" applyFill="1" applyBorder="1" applyAlignment="1">
      <alignment horizontal="right" wrapText="1"/>
    </xf>
    <xf numFmtId="0" fontId="7" fillId="4" borderId="0" xfId="3" applyFont="1" applyFill="1" applyBorder="1" applyAlignment="1">
      <alignment horizontal="right" wrapText="1"/>
    </xf>
    <xf numFmtId="0" fontId="11" fillId="0" borderId="0" xfId="0" applyFont="1" applyBorder="1" applyProtection="1"/>
    <xf numFmtId="0" fontId="11" fillId="0" borderId="31" xfId="0" applyFont="1" applyBorder="1" applyProtection="1"/>
    <xf numFmtId="0" fontId="7" fillId="4" borderId="56" xfId="3" applyFont="1" applyFill="1" applyBorder="1" applyAlignment="1">
      <alignment horizontal="center" vertical="top" wrapText="1"/>
    </xf>
    <xf numFmtId="0" fontId="7" fillId="4" borderId="54" xfId="3" applyFont="1" applyFill="1" applyBorder="1" applyAlignment="1">
      <alignment horizont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49" fontId="10" fillId="0" borderId="67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0" fontId="7" fillId="4" borderId="68" xfId="3" applyFont="1" applyFill="1" applyBorder="1" applyAlignment="1">
      <alignment horizontal="center" wrapText="1"/>
    </xf>
    <xf numFmtId="0" fontId="7" fillId="4" borderId="69" xfId="3" applyFont="1" applyFill="1" applyBorder="1" applyAlignment="1">
      <alignment horizontal="center" vertical="top" wrapText="1"/>
    </xf>
    <xf numFmtId="3" fontId="10" fillId="0" borderId="70" xfId="0" applyNumberFormat="1" applyFont="1" applyBorder="1" applyAlignment="1">
      <alignment horizontal="center" vertical="center"/>
    </xf>
    <xf numFmtId="3" fontId="10" fillId="0" borderId="71" xfId="0" applyNumberFormat="1" applyFont="1" applyBorder="1" applyAlignment="1">
      <alignment horizontal="center" vertical="center"/>
    </xf>
    <xf numFmtId="3" fontId="10" fillId="0" borderId="72" xfId="0" applyNumberFormat="1" applyFont="1" applyBorder="1" applyAlignment="1">
      <alignment horizontal="center" vertical="center"/>
    </xf>
    <xf numFmtId="3" fontId="10" fillId="0" borderId="73" xfId="0" applyNumberFormat="1" applyFont="1" applyBorder="1" applyAlignment="1">
      <alignment horizontal="center" vertical="center"/>
    </xf>
    <xf numFmtId="49" fontId="10" fillId="0" borderId="43" xfId="3" applyNumberFormat="1" applyFont="1" applyBorder="1" applyAlignment="1">
      <alignment horizontal="center" vertical="center"/>
    </xf>
    <xf numFmtId="0" fontId="7" fillId="4" borderId="28" xfId="3" applyFont="1" applyFill="1" applyBorder="1" applyAlignment="1">
      <alignment horizontal="center" vertical="center" wrapText="1"/>
    </xf>
    <xf numFmtId="0" fontId="7" fillId="4" borderId="39" xfId="3" applyFont="1" applyFill="1" applyBorder="1" applyAlignment="1">
      <alignment horizontal="center" vertical="center" wrapText="1"/>
    </xf>
    <xf numFmtId="3" fontId="7" fillId="4" borderId="51" xfId="3" applyNumberFormat="1" applyFont="1" applyFill="1" applyBorder="1" applyAlignment="1">
      <alignment horizontal="center" vertical="center"/>
    </xf>
    <xf numFmtId="0" fontId="10" fillId="0" borderId="2" xfId="3" applyFont="1" applyBorder="1" applyAlignment="1">
      <alignment horizontal="left" vertical="center"/>
    </xf>
    <xf numFmtId="3" fontId="10" fillId="0" borderId="10" xfId="3" applyNumberFormat="1" applyFont="1" applyBorder="1" applyAlignment="1">
      <alignment horizontal="center" vertical="center"/>
    </xf>
    <xf numFmtId="49" fontId="10" fillId="0" borderId="9" xfId="3" applyNumberFormat="1" applyFont="1" applyBorder="1" applyAlignment="1">
      <alignment horizontal="center" vertical="center"/>
    </xf>
    <xf numFmtId="0" fontId="7" fillId="4" borderId="13" xfId="3" applyFont="1" applyFill="1" applyBorder="1" applyAlignment="1">
      <alignment horizontal="center" vertical="center" wrapText="1"/>
    </xf>
    <xf numFmtId="0" fontId="7" fillId="4" borderId="55" xfId="3" applyFont="1" applyFill="1" applyBorder="1" applyAlignment="1">
      <alignment horizontal="center" vertical="center" wrapText="1"/>
    </xf>
    <xf numFmtId="0" fontId="10" fillId="8" borderId="45" xfId="0" applyFont="1" applyFill="1" applyBorder="1"/>
    <xf numFmtId="0" fontId="10" fillId="8" borderId="36" xfId="0" applyFont="1" applyFill="1" applyBorder="1"/>
    <xf numFmtId="3" fontId="7" fillId="4" borderId="14" xfId="3" applyNumberFormat="1" applyFont="1" applyFill="1" applyBorder="1" applyAlignment="1">
      <alignment horizontal="center" vertical="center"/>
    </xf>
    <xf numFmtId="0" fontId="10" fillId="8" borderId="61" xfId="0" applyFont="1" applyFill="1" applyBorder="1"/>
    <xf numFmtId="0" fontId="10" fillId="8" borderId="40" xfId="0" applyFont="1" applyFill="1" applyBorder="1"/>
    <xf numFmtId="3" fontId="10" fillId="0" borderId="22" xfId="3" applyNumberFormat="1" applyFont="1" applyBorder="1" applyAlignment="1">
      <alignment horizontal="center" vertical="center"/>
    </xf>
    <xf numFmtId="3" fontId="10" fillId="0" borderId="22" xfId="3" applyNumberFormat="1" applyFont="1" applyBorder="1" applyAlignment="1">
      <alignment horizontal="center" vertical="center" wrapText="1"/>
    </xf>
    <xf numFmtId="3" fontId="10" fillId="0" borderId="23" xfId="3" applyNumberFormat="1" applyFont="1" applyBorder="1" applyAlignment="1">
      <alignment horizontal="center" vertical="center"/>
    </xf>
    <xf numFmtId="3" fontId="7" fillId="4" borderId="74" xfId="3" applyNumberFormat="1" applyFont="1" applyFill="1" applyBorder="1" applyAlignment="1">
      <alignment horizontal="center" vertical="center"/>
    </xf>
    <xf numFmtId="0" fontId="7" fillId="8" borderId="62" xfId="3" applyFont="1" applyFill="1" applyBorder="1" applyAlignment="1">
      <alignment horizontal="center" vertical="center" wrapText="1"/>
    </xf>
    <xf numFmtId="49" fontId="10" fillId="0" borderId="43" xfId="3" applyNumberFormat="1" applyFont="1" applyBorder="1" applyAlignment="1">
      <alignment horizontal="center" vertical="center" wrapText="1"/>
    </xf>
    <xf numFmtId="0" fontId="7" fillId="4" borderId="12" xfId="3" applyFont="1" applyFill="1" applyBorder="1" applyAlignment="1">
      <alignment horizontal="center" vertical="center" wrapText="1"/>
    </xf>
    <xf numFmtId="0" fontId="10" fillId="2" borderId="41" xfId="3" applyFont="1" applyFill="1" applyBorder="1"/>
    <xf numFmtId="0" fontId="10" fillId="2" borderId="41" xfId="3" applyFont="1" applyFill="1" applyBorder="1" applyAlignment="1">
      <alignment vertical="center" wrapText="1"/>
    </xf>
    <xf numFmtId="0" fontId="10" fillId="2" borderId="41" xfId="3" applyFont="1" applyFill="1" applyBorder="1" applyAlignment="1">
      <alignment vertical="center"/>
    </xf>
    <xf numFmtId="0" fontId="7" fillId="8" borderId="41" xfId="3" applyFont="1" applyFill="1" applyBorder="1" applyAlignment="1">
      <alignment horizontal="center" vertical="center" wrapText="1"/>
    </xf>
    <xf numFmtId="49" fontId="10" fillId="0" borderId="6" xfId="3" applyNumberFormat="1" applyFont="1" applyBorder="1" applyAlignment="1">
      <alignment horizontal="center" vertical="center"/>
    </xf>
    <xf numFmtId="0" fontId="7" fillId="0" borderId="3" xfId="3" applyFont="1" applyBorder="1" applyAlignment="1">
      <alignment horizontal="left" vertical="center" wrapText="1"/>
    </xf>
    <xf numFmtId="3" fontId="10" fillId="0" borderId="21" xfId="3" applyNumberFormat="1" applyFont="1" applyBorder="1" applyAlignment="1">
      <alignment horizontal="center" vertical="center"/>
    </xf>
    <xf numFmtId="0" fontId="7" fillId="0" borderId="56" xfId="3" applyFont="1" applyBorder="1" applyAlignment="1">
      <alignment horizontal="center" vertical="center" wrapText="1"/>
    </xf>
    <xf numFmtId="0" fontId="7" fillId="0" borderId="28" xfId="3" applyFont="1" applyBorder="1" applyAlignment="1">
      <alignment horizontal="center" vertical="center" wrapText="1"/>
    </xf>
    <xf numFmtId="3" fontId="7" fillId="0" borderId="51" xfId="3" applyNumberFormat="1" applyFont="1" applyFill="1" applyBorder="1" applyAlignment="1">
      <alignment horizontal="center" vertical="center"/>
    </xf>
    <xf numFmtId="49" fontId="10" fillId="0" borderId="37" xfId="3" applyNumberFormat="1" applyFont="1" applyBorder="1" applyAlignment="1">
      <alignment horizontal="center" vertical="center"/>
    </xf>
    <xf numFmtId="3" fontId="10" fillId="0" borderId="4" xfId="3" applyNumberFormat="1" applyFont="1" applyBorder="1" applyAlignment="1">
      <alignment horizontal="center" vertical="center"/>
    </xf>
    <xf numFmtId="0" fontId="7" fillId="0" borderId="65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3" fontId="7" fillId="0" borderId="14" xfId="3" applyNumberFormat="1" applyFont="1" applyFill="1" applyBorder="1" applyAlignment="1">
      <alignment horizontal="center" vertical="center"/>
    </xf>
    <xf numFmtId="0" fontId="22" fillId="0" borderId="32" xfId="0" applyFont="1" applyBorder="1"/>
    <xf numFmtId="0" fontId="22" fillId="0" borderId="34" xfId="0" applyFont="1" applyBorder="1"/>
    <xf numFmtId="0" fontId="17" fillId="4" borderId="34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5" fillId="0" borderId="36" xfId="0" applyFont="1" applyBorder="1"/>
    <xf numFmtId="0" fontId="15" fillId="0" borderId="0" xfId="0" applyFont="1" applyBorder="1"/>
    <xf numFmtId="0" fontId="3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38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15" fillId="0" borderId="76" xfId="0" applyFont="1" applyBorder="1"/>
    <xf numFmtId="0" fontId="46" fillId="0" borderId="77" xfId="0" applyFont="1" applyBorder="1" applyAlignment="1">
      <alignment horizontal="right"/>
    </xf>
    <xf numFmtId="0" fontId="15" fillId="7" borderId="52" xfId="0" applyFont="1" applyFill="1" applyBorder="1"/>
    <xf numFmtId="0" fontId="41" fillId="7" borderId="49" xfId="0" applyFont="1" applyFill="1" applyBorder="1"/>
    <xf numFmtId="0" fontId="41" fillId="7" borderId="78" xfId="0" applyFont="1" applyFill="1" applyBorder="1" applyAlignment="1">
      <alignment horizontal="right"/>
    </xf>
    <xf numFmtId="0" fontId="15" fillId="5" borderId="79" xfId="0" applyFont="1" applyFill="1" applyBorder="1"/>
    <xf numFmtId="0" fontId="15" fillId="5" borderId="80" xfId="0" applyFont="1" applyFill="1" applyBorder="1" applyAlignment="1">
      <alignment horizontal="right"/>
    </xf>
    <xf numFmtId="0" fontId="10" fillId="0" borderId="81" xfId="0" applyFont="1" applyBorder="1"/>
    <xf numFmtId="0" fontId="10" fillId="0" borderId="39" xfId="0" applyFont="1" applyBorder="1"/>
    <xf numFmtId="0" fontId="37" fillId="0" borderId="0" xfId="0" applyFont="1" applyBorder="1" applyAlignment="1">
      <alignment horizontal="right"/>
    </xf>
    <xf numFmtId="0" fontId="15" fillId="0" borderId="47" xfId="0" applyFont="1" applyBorder="1"/>
    <xf numFmtId="0" fontId="15" fillId="0" borderId="5" xfId="0" applyFont="1" applyBorder="1"/>
    <xf numFmtId="0" fontId="15" fillId="5" borderId="5" xfId="0" applyFont="1" applyFill="1" applyBorder="1" applyAlignment="1">
      <alignment horizontal="right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right"/>
    </xf>
    <xf numFmtId="0" fontId="15" fillId="5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wrapText="1"/>
    </xf>
    <xf numFmtId="0" fontId="22" fillId="5" borderId="5" xfId="0" applyFont="1" applyFill="1" applyBorder="1"/>
    <xf numFmtId="0" fontId="22" fillId="5" borderId="5" xfId="0" applyFont="1" applyFill="1" applyBorder="1" applyAlignment="1">
      <alignment horizontal="right"/>
    </xf>
    <xf numFmtId="0" fontId="22" fillId="5" borderId="0" xfId="0" applyFont="1" applyFill="1" applyBorder="1"/>
    <xf numFmtId="0" fontId="22" fillId="5" borderId="0" xfId="0" applyFont="1" applyFill="1" applyBorder="1" applyAlignment="1">
      <alignment horizontal="right"/>
    </xf>
    <xf numFmtId="0" fontId="22" fillId="0" borderId="36" xfId="0" applyFont="1" applyBorder="1"/>
    <xf numFmtId="0" fontId="22" fillId="5" borderId="47" xfId="0" applyFont="1" applyFill="1" applyBorder="1" applyAlignment="1">
      <alignment horizontal="right"/>
    </xf>
    <xf numFmtId="0" fontId="22" fillId="5" borderId="67" xfId="0" applyFont="1" applyFill="1" applyBorder="1" applyAlignment="1">
      <alignment horizontal="left"/>
    </xf>
    <xf numFmtId="0" fontId="22" fillId="5" borderId="31" xfId="0" applyFont="1" applyFill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0" fontId="22" fillId="7" borderId="32" xfId="0" applyFont="1" applyFill="1" applyBorder="1" applyAlignment="1">
      <alignment horizontal="left"/>
    </xf>
    <xf numFmtId="0" fontId="22" fillId="7" borderId="30" xfId="0" applyFont="1" applyFill="1" applyBorder="1" applyAlignment="1">
      <alignment horizontal="left"/>
    </xf>
    <xf numFmtId="0" fontId="22" fillId="7" borderId="47" xfId="0" applyFont="1" applyFill="1" applyBorder="1" applyAlignment="1">
      <alignment horizontal="left"/>
    </xf>
    <xf numFmtId="0" fontId="22" fillId="7" borderId="62" xfId="0" applyFont="1" applyFill="1" applyBorder="1" applyAlignment="1">
      <alignment horizontal="center" vertical="center" wrapText="1"/>
    </xf>
    <xf numFmtId="0" fontId="22" fillId="7" borderId="62" xfId="0" applyFont="1" applyFill="1" applyBorder="1" applyAlignment="1">
      <alignment horizontal="center" wrapText="1"/>
    </xf>
    <xf numFmtId="0" fontId="22" fillId="7" borderId="47" xfId="0" applyFont="1" applyFill="1" applyBorder="1" applyAlignment="1">
      <alignment horizontal="center" vertical="center" wrapText="1"/>
    </xf>
    <xf numFmtId="0" fontId="48" fillId="5" borderId="0" xfId="0" applyFont="1" applyFill="1" applyBorder="1" applyAlignment="1"/>
    <xf numFmtId="166" fontId="16" fillId="4" borderId="62" xfId="0" applyNumberFormat="1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62" xfId="0" applyFont="1" applyFill="1" applyBorder="1" applyAlignment="1">
      <alignment horizontal="center" vertical="center" wrapText="1"/>
    </xf>
    <xf numFmtId="3" fontId="16" fillId="4" borderId="28" xfId="0" applyNumberFormat="1" applyFont="1" applyFill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5" fillId="0" borderId="10" xfId="0" applyFont="1" applyBorder="1"/>
    <xf numFmtId="0" fontId="15" fillId="0" borderId="4" xfId="0" applyFont="1" applyBorder="1"/>
    <xf numFmtId="0" fontId="15" fillId="0" borderId="37" xfId="0" applyFont="1" applyBorder="1"/>
    <xf numFmtId="0" fontId="15" fillId="0" borderId="9" xfId="0" applyFont="1" applyBorder="1"/>
    <xf numFmtId="0" fontId="15" fillId="0" borderId="2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wrapText="1"/>
    </xf>
    <xf numFmtId="0" fontId="15" fillId="0" borderId="4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wrapText="1"/>
    </xf>
    <xf numFmtId="0" fontId="37" fillId="9" borderId="39" xfId="0" applyFont="1" applyFill="1" applyBorder="1" applyAlignment="1">
      <alignment horizontal="center" vertical="center" wrapText="1"/>
    </xf>
    <xf numFmtId="0" fontId="37" fillId="9" borderId="51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25" fillId="0" borderId="0" xfId="0" applyFont="1" applyFill="1" applyAlignment="1" applyProtection="1">
      <alignment horizontal="right"/>
    </xf>
    <xf numFmtId="0" fontId="22" fillId="7" borderId="82" xfId="0" applyFont="1" applyFill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" fontId="22" fillId="0" borderId="28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167" fontId="49" fillId="7" borderId="82" xfId="5" applyNumberFormat="1" applyFont="1" applyFill="1" applyBorder="1" applyAlignment="1">
      <alignment horizontal="center" vertical="center"/>
    </xf>
    <xf numFmtId="9" fontId="49" fillId="7" borderId="77" xfId="5" applyFont="1" applyFill="1" applyBorder="1" applyAlignment="1">
      <alignment horizontal="center" vertical="center"/>
    </xf>
    <xf numFmtId="167" fontId="41" fillId="7" borderId="7" xfId="5" applyNumberFormat="1" applyFont="1" applyFill="1" applyBorder="1" applyAlignment="1">
      <alignment horizontal="center" vertical="center"/>
    </xf>
    <xf numFmtId="9" fontId="41" fillId="7" borderId="42" xfId="5" applyFont="1" applyFill="1" applyBorder="1" applyAlignment="1">
      <alignment horizontal="center" vertical="center"/>
    </xf>
    <xf numFmtId="0" fontId="41" fillId="7" borderId="82" xfId="0" applyFont="1" applyFill="1" applyBorder="1" applyAlignment="1">
      <alignment horizontal="center" vertical="center"/>
    </xf>
    <xf numFmtId="167" fontId="41" fillId="7" borderId="82" xfId="5" applyNumberFormat="1" applyFont="1" applyFill="1" applyBorder="1" applyAlignment="1">
      <alignment horizontal="center" vertical="center"/>
    </xf>
    <xf numFmtId="167" fontId="41" fillId="7" borderId="42" xfId="5" applyNumberFormat="1" applyFont="1" applyFill="1" applyBorder="1" applyAlignment="1">
      <alignment horizontal="center" vertical="center"/>
    </xf>
    <xf numFmtId="9" fontId="41" fillId="7" borderId="77" xfId="5" applyFont="1" applyFill="1" applyBorder="1" applyAlignment="1">
      <alignment horizontal="center" vertical="center"/>
    </xf>
    <xf numFmtId="3" fontId="41" fillId="0" borderId="3" xfId="0" applyNumberFormat="1" applyFont="1" applyBorder="1" applyAlignment="1">
      <alignment horizontal="center" vertical="center"/>
    </xf>
    <xf numFmtId="3" fontId="41" fillId="0" borderId="28" xfId="0" applyNumberFormat="1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5" borderId="80" xfId="0" applyFont="1" applyFill="1" applyBorder="1" applyAlignment="1">
      <alignment horizontal="center"/>
    </xf>
    <xf numFmtId="9" fontId="41" fillId="5" borderId="80" xfId="5" applyFont="1" applyFill="1" applyBorder="1"/>
    <xf numFmtId="9" fontId="41" fillId="5" borderId="95" xfId="5" applyFont="1" applyFill="1" applyBorder="1"/>
    <xf numFmtId="3" fontId="41" fillId="0" borderId="37" xfId="0" applyNumberFormat="1" applyFont="1" applyBorder="1" applyAlignment="1">
      <alignment horizontal="center" vertical="center"/>
    </xf>
    <xf numFmtId="3" fontId="41" fillId="0" borderId="39" xfId="0" applyNumberFormat="1" applyFont="1" applyBorder="1" applyAlignment="1">
      <alignment horizontal="center" vertical="center"/>
    </xf>
    <xf numFmtId="0" fontId="41" fillId="0" borderId="67" xfId="0" applyFont="1" applyBorder="1"/>
    <xf numFmtId="0" fontId="41" fillId="0" borderId="30" xfId="0" applyFont="1" applyBorder="1"/>
    <xf numFmtId="0" fontId="41" fillId="0" borderId="33" xfId="0" applyFont="1" applyBorder="1"/>
    <xf numFmtId="0" fontId="41" fillId="0" borderId="34" xfId="0" applyFont="1" applyBorder="1"/>
    <xf numFmtId="0" fontId="41" fillId="0" borderId="35" xfId="0" applyFont="1" applyBorder="1"/>
    <xf numFmtId="0" fontId="46" fillId="0" borderId="5" xfId="0" applyFont="1" applyBorder="1"/>
    <xf numFmtId="0" fontId="46" fillId="0" borderId="36" xfId="0" applyFont="1" applyBorder="1"/>
    <xf numFmtId="0" fontId="46" fillId="0" borderId="36" xfId="0" applyFont="1" applyBorder="1" applyAlignment="1">
      <alignment horizontal="right"/>
    </xf>
    <xf numFmtId="14" fontId="41" fillId="7" borderId="62" xfId="0" applyNumberFormat="1" applyFont="1" applyFill="1" applyBorder="1" applyAlignment="1">
      <alignment horizontal="center" vertical="center" wrapText="1"/>
    </xf>
    <xf numFmtId="0" fontId="41" fillId="0" borderId="66" xfId="0" applyFont="1" applyBorder="1"/>
    <xf numFmtId="0" fontId="41" fillId="0" borderId="29" xfId="0" applyFont="1" applyBorder="1"/>
    <xf numFmtId="0" fontId="41" fillId="0" borderId="32" xfId="0" applyFont="1" applyBorder="1"/>
    <xf numFmtId="0" fontId="41" fillId="7" borderId="34" xfId="0" applyFont="1" applyFill="1" applyBorder="1" applyAlignment="1">
      <alignment horizontal="center"/>
    </xf>
    <xf numFmtId="0" fontId="41" fillId="5" borderId="5" xfId="0" applyFont="1" applyFill="1" applyBorder="1" applyAlignment="1">
      <alignment horizontal="center"/>
    </xf>
    <xf numFmtId="0" fontId="41" fillId="5" borderId="36" xfId="0" applyFont="1" applyFill="1" applyBorder="1" applyAlignment="1">
      <alignment horizontal="center"/>
    </xf>
    <xf numFmtId="0" fontId="41" fillId="7" borderId="11" xfId="0" applyFont="1" applyFill="1" applyBorder="1" applyAlignment="1">
      <alignment horizontal="center" vertical="center" wrapText="1"/>
    </xf>
    <xf numFmtId="0" fontId="41" fillId="7" borderId="11" xfId="0" applyFont="1" applyFill="1" applyBorder="1" applyAlignment="1">
      <alignment horizontal="center" wrapText="1"/>
    </xf>
    <xf numFmtId="0" fontId="41" fillId="5" borderId="67" xfId="0" applyFont="1" applyFill="1" applyBorder="1" applyAlignment="1">
      <alignment horizontal="center" vertical="center" wrapText="1"/>
    </xf>
    <xf numFmtId="0" fontId="41" fillId="5" borderId="41" xfId="0" applyFont="1" applyFill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96" xfId="0" applyFont="1" applyBorder="1" applyAlignment="1">
      <alignment horizontal="center" vertical="center"/>
    </xf>
    <xf numFmtId="0" fontId="41" fillId="7" borderId="32" xfId="0" applyFont="1" applyFill="1" applyBorder="1" applyAlignment="1">
      <alignment horizontal="center" vertical="center"/>
    </xf>
    <xf numFmtId="0" fontId="41" fillId="7" borderId="29" xfId="0" applyFont="1" applyFill="1" applyBorder="1" applyAlignment="1">
      <alignment horizontal="center" vertical="center"/>
    </xf>
    <xf numFmtId="0" fontId="41" fillId="7" borderId="31" xfId="0" applyFont="1" applyFill="1" applyBorder="1" applyAlignment="1">
      <alignment horizontal="center" vertical="center"/>
    </xf>
    <xf numFmtId="0" fontId="41" fillId="7" borderId="41" xfId="0" applyFont="1" applyFill="1" applyBorder="1" applyAlignment="1">
      <alignment horizontal="center" vertical="center"/>
    </xf>
    <xf numFmtId="0" fontId="41" fillId="7" borderId="30" xfId="0" applyFont="1" applyFill="1" applyBorder="1" applyAlignment="1">
      <alignment horizontal="center" vertical="center"/>
    </xf>
    <xf numFmtId="0" fontId="41" fillId="7" borderId="34" xfId="0" applyFont="1" applyFill="1" applyBorder="1" applyAlignment="1">
      <alignment horizontal="center" vertical="center"/>
    </xf>
    <xf numFmtId="0" fontId="41" fillId="7" borderId="35" xfId="0" applyFont="1" applyFill="1" applyBorder="1" applyAlignment="1">
      <alignment horizontal="center" vertical="center"/>
    </xf>
    <xf numFmtId="0" fontId="41" fillId="7" borderId="62" xfId="0" applyFont="1" applyFill="1" applyBorder="1" applyAlignment="1">
      <alignment horizontal="center" vertical="center"/>
    </xf>
    <xf numFmtId="0" fontId="51" fillId="4" borderId="67" xfId="0" applyFont="1" applyFill="1" applyBorder="1" applyAlignment="1">
      <alignment horizontal="center" vertical="center"/>
    </xf>
    <xf numFmtId="3" fontId="52" fillId="0" borderId="37" xfId="0" applyNumberFormat="1" applyFont="1" applyBorder="1" applyAlignment="1">
      <alignment horizontal="center" vertical="center"/>
    </xf>
    <xf numFmtId="3" fontId="52" fillId="0" borderId="3" xfId="0" applyNumberFormat="1" applyFont="1" applyBorder="1" applyAlignment="1">
      <alignment horizontal="center" vertical="center"/>
    </xf>
    <xf numFmtId="3" fontId="52" fillId="0" borderId="4" xfId="0" applyNumberFormat="1" applyFont="1" applyBorder="1" applyAlignment="1">
      <alignment horizontal="center" vertical="center"/>
    </xf>
    <xf numFmtId="3" fontId="41" fillId="0" borderId="6" xfId="0" applyNumberFormat="1" applyFont="1" applyBorder="1" applyAlignment="1">
      <alignment horizontal="center" vertical="center"/>
    </xf>
    <xf numFmtId="3" fontId="41" fillId="0" borderId="4" xfId="0" applyNumberFormat="1" applyFont="1" applyBorder="1" applyAlignment="1">
      <alignment horizontal="center" vertical="center"/>
    </xf>
    <xf numFmtId="3" fontId="52" fillId="0" borderId="6" xfId="0" applyNumberFormat="1" applyFont="1" applyBorder="1" applyAlignment="1">
      <alignment horizontal="center" vertical="center"/>
    </xf>
    <xf numFmtId="0" fontId="53" fillId="0" borderId="0" xfId="0" applyFont="1"/>
    <xf numFmtId="0" fontId="51" fillId="4" borderId="30" xfId="0" applyFont="1" applyFill="1" applyBorder="1" applyAlignment="1">
      <alignment horizontal="center" vertical="center"/>
    </xf>
    <xf numFmtId="3" fontId="52" fillId="0" borderId="43" xfId="0" applyNumberFormat="1" applyFont="1" applyBorder="1" applyAlignment="1">
      <alignment horizontal="center" vertical="center"/>
    </xf>
    <xf numFmtId="3" fontId="52" fillId="0" borderId="1" xfId="0" applyNumberFormat="1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/>
    </xf>
    <xf numFmtId="3" fontId="41" fillId="0" borderId="1" xfId="0" applyNumberFormat="1" applyFont="1" applyBorder="1" applyAlignment="1">
      <alignment horizontal="center" vertical="center"/>
    </xf>
    <xf numFmtId="3" fontId="41" fillId="0" borderId="24" xfId="0" applyNumberFormat="1" applyFont="1" applyBorder="1" applyAlignment="1">
      <alignment horizontal="center" vertical="center"/>
    </xf>
    <xf numFmtId="3" fontId="52" fillId="0" borderId="15" xfId="0" applyNumberFormat="1" applyFont="1" applyBorder="1" applyAlignment="1">
      <alignment horizontal="center" vertical="center"/>
    </xf>
    <xf numFmtId="0" fontId="54" fillId="4" borderId="30" xfId="0" applyFont="1" applyFill="1" applyBorder="1" applyAlignment="1">
      <alignment horizontal="center" vertical="center"/>
    </xf>
    <xf numFmtId="0" fontId="54" fillId="4" borderId="34" xfId="0" applyFont="1" applyFill="1" applyBorder="1" applyAlignment="1">
      <alignment horizontal="center" vertical="center"/>
    </xf>
    <xf numFmtId="3" fontId="52" fillId="0" borderId="9" xfId="0" applyNumberFormat="1" applyFont="1" applyBorder="1" applyAlignment="1">
      <alignment horizontal="center" vertical="center"/>
    </xf>
    <xf numFmtId="3" fontId="41" fillId="0" borderId="2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0" fontId="46" fillId="0" borderId="0" xfId="0" applyFont="1"/>
    <xf numFmtId="0" fontId="55" fillId="0" borderId="0" xfId="0" applyFont="1"/>
    <xf numFmtId="0" fontId="46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/>
    <xf numFmtId="0" fontId="57" fillId="0" borderId="0" xfId="0" applyFont="1" applyBorder="1" applyAlignment="1">
      <alignment wrapText="1"/>
    </xf>
    <xf numFmtId="0" fontId="51" fillId="4" borderId="64" xfId="0" applyFont="1" applyFill="1" applyBorder="1" applyAlignment="1">
      <alignment horizontal="center" vertical="center"/>
    </xf>
    <xf numFmtId="3" fontId="52" fillId="0" borderId="21" xfId="0" applyNumberFormat="1" applyFont="1" applyBorder="1" applyAlignment="1">
      <alignment horizontal="center" vertical="center"/>
    </xf>
    <xf numFmtId="0" fontId="51" fillId="4" borderId="97" xfId="0" applyFont="1" applyFill="1" applyBorder="1" applyAlignment="1">
      <alignment horizontal="center" vertical="center"/>
    </xf>
    <xf numFmtId="0" fontId="54" fillId="4" borderId="97" xfId="0" applyFont="1" applyFill="1" applyBorder="1" applyAlignment="1">
      <alignment horizontal="center" vertical="center"/>
    </xf>
    <xf numFmtId="0" fontId="54" fillId="4" borderId="53" xfId="0" applyFont="1" applyFill="1" applyBorder="1" applyAlignment="1">
      <alignment horizontal="center" vertical="center"/>
    </xf>
    <xf numFmtId="3" fontId="52" fillId="0" borderId="16" xfId="0" applyNumberFormat="1" applyFont="1" applyBorder="1" applyAlignment="1">
      <alignment horizontal="center" vertical="center"/>
    </xf>
    <xf numFmtId="0" fontId="51" fillId="4" borderId="63" xfId="0" applyFont="1" applyFill="1" applyBorder="1" applyAlignment="1">
      <alignment horizontal="center" vertical="center"/>
    </xf>
    <xf numFmtId="0" fontId="51" fillId="4" borderId="89" xfId="0" applyFont="1" applyFill="1" applyBorder="1" applyAlignment="1">
      <alignment horizontal="center" vertical="center"/>
    </xf>
    <xf numFmtId="3" fontId="41" fillId="0" borderId="43" xfId="0" applyNumberFormat="1" applyFont="1" applyBorder="1" applyAlignment="1">
      <alignment horizontal="center" vertical="center"/>
    </xf>
    <xf numFmtId="0" fontId="54" fillId="4" borderId="89" xfId="0" applyFont="1" applyFill="1" applyBorder="1" applyAlignment="1">
      <alignment horizontal="center" vertical="center"/>
    </xf>
    <xf numFmtId="0" fontId="54" fillId="4" borderId="86" xfId="0" applyFont="1" applyFill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3" fontId="52" fillId="5" borderId="37" xfId="0" applyNumberFormat="1" applyFont="1" applyFill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3" fontId="52" fillId="0" borderId="2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62" xfId="0" applyFont="1" applyBorder="1" applyAlignment="1">
      <alignment horizontal="center" vertical="center"/>
    </xf>
    <xf numFmtId="3" fontId="55" fillId="0" borderId="39" xfId="0" applyNumberFormat="1" applyFont="1" applyBorder="1" applyAlignment="1">
      <alignment horizontal="center" vertical="center"/>
    </xf>
    <xf numFmtId="3" fontId="55" fillId="0" borderId="28" xfId="0" applyNumberFormat="1" applyFont="1" applyBorder="1" applyAlignment="1">
      <alignment horizontal="center" vertical="center"/>
    </xf>
    <xf numFmtId="0" fontId="41" fillId="0" borderId="36" xfId="0" applyFont="1" applyBorder="1"/>
    <xf numFmtId="0" fontId="41" fillId="0" borderId="36" xfId="0" applyFont="1" applyBorder="1" applyAlignment="1"/>
    <xf numFmtId="0" fontId="41" fillId="0" borderId="0" xfId="0" applyFont="1" applyBorder="1"/>
    <xf numFmtId="0" fontId="52" fillId="4" borderId="2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4" borderId="9" xfId="0" applyFont="1" applyFill="1" applyBorder="1" applyAlignment="1">
      <alignment horizontal="center" vertical="center" wrapText="1"/>
    </xf>
    <xf numFmtId="0" fontId="41" fillId="4" borderId="65" xfId="0" applyFont="1" applyFill="1" applyBorder="1" applyAlignment="1">
      <alignment horizontal="center" vertical="center" wrapText="1"/>
    </xf>
    <xf numFmtId="0" fontId="52" fillId="4" borderId="13" xfId="0" applyFont="1" applyFill="1" applyBorder="1" applyAlignment="1">
      <alignment horizontal="center" vertical="center" wrapText="1"/>
    </xf>
    <xf numFmtId="0" fontId="52" fillId="4" borderId="14" xfId="0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3" fontId="52" fillId="0" borderId="65" xfId="0" applyNumberFormat="1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3" fontId="52" fillId="0" borderId="12" xfId="0" applyNumberFormat="1" applyFont="1" applyBorder="1" applyAlignment="1">
      <alignment horizontal="center" vertical="center"/>
    </xf>
    <xf numFmtId="3" fontId="52" fillId="0" borderId="13" xfId="0" applyNumberFormat="1" applyFont="1" applyBorder="1" applyAlignment="1">
      <alignment horizontal="center" vertical="center"/>
    </xf>
    <xf numFmtId="3" fontId="52" fillId="0" borderId="14" xfId="0" applyNumberFormat="1" applyFont="1" applyBorder="1" applyAlignment="1">
      <alignment horizontal="center" vertical="center"/>
    </xf>
    <xf numFmtId="3" fontId="52" fillId="0" borderId="39" xfId="0" applyNumberFormat="1" applyFont="1" applyBorder="1" applyAlignment="1">
      <alignment horizontal="center" vertical="center"/>
    </xf>
    <xf numFmtId="3" fontId="52" fillId="0" borderId="28" xfId="0" applyNumberFormat="1" applyFont="1" applyBorder="1" applyAlignment="1">
      <alignment horizontal="center" vertical="center"/>
    </xf>
    <xf numFmtId="3" fontId="52" fillId="0" borderId="51" xfId="0" applyNumberFormat="1" applyFont="1" applyBorder="1" applyAlignment="1">
      <alignment horizontal="center" vertical="center"/>
    </xf>
    <xf numFmtId="3" fontId="46" fillId="0" borderId="13" xfId="0" applyNumberFormat="1" applyFont="1" applyBorder="1" applyAlignment="1">
      <alignment horizontal="center" vertical="center"/>
    </xf>
    <xf numFmtId="3" fontId="46" fillId="0" borderId="65" xfId="0" applyNumberFormat="1" applyFont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/>
    </xf>
    <xf numFmtId="3" fontId="46" fillId="0" borderId="28" xfId="0" applyNumberFormat="1" applyFont="1" applyBorder="1" applyAlignment="1">
      <alignment horizontal="center" vertical="center"/>
    </xf>
    <xf numFmtId="3" fontId="46" fillId="0" borderId="56" xfId="0" applyNumberFormat="1" applyFont="1" applyBorder="1" applyAlignment="1">
      <alignment horizontal="center" vertical="center"/>
    </xf>
    <xf numFmtId="3" fontId="46" fillId="0" borderId="51" xfId="0" applyNumberFormat="1" applyFont="1" applyBorder="1" applyAlignment="1">
      <alignment horizontal="center" vertical="center"/>
    </xf>
    <xf numFmtId="3" fontId="52" fillId="5" borderId="12" xfId="0" applyNumberFormat="1" applyFont="1" applyFill="1" applyBorder="1" applyAlignment="1">
      <alignment horizontal="center" vertical="center"/>
    </xf>
    <xf numFmtId="3" fontId="35" fillId="0" borderId="98" xfId="0" applyNumberFormat="1" applyFont="1" applyBorder="1" applyAlignment="1">
      <alignment horizontal="center" vertical="center"/>
    </xf>
    <xf numFmtId="3" fontId="19" fillId="0" borderId="98" xfId="0" applyNumberFormat="1" applyFont="1" applyBorder="1" applyAlignment="1">
      <alignment horizontal="center" vertical="center"/>
    </xf>
    <xf numFmtId="3" fontId="2" fillId="0" borderId="98" xfId="0" applyNumberFormat="1" applyFont="1" applyBorder="1" applyAlignment="1">
      <alignment horizontal="center" vertical="center"/>
    </xf>
    <xf numFmtId="3" fontId="2" fillId="0" borderId="99" xfId="0" applyNumberFormat="1" applyFont="1" applyBorder="1" applyAlignment="1">
      <alignment horizontal="center" vertical="center"/>
    </xf>
    <xf numFmtId="3" fontId="2" fillId="0" borderId="100" xfId="0" applyNumberFormat="1" applyFont="1" applyBorder="1" applyAlignment="1">
      <alignment horizontal="center" vertical="center"/>
    </xf>
    <xf numFmtId="3" fontId="10" fillId="0" borderId="99" xfId="0" applyNumberFormat="1" applyFont="1" applyBorder="1" applyAlignment="1">
      <alignment horizontal="center" vertical="center"/>
    </xf>
    <xf numFmtId="3" fontId="15" fillId="0" borderId="99" xfId="0" applyNumberFormat="1" applyFont="1" applyBorder="1" applyAlignment="1">
      <alignment horizontal="center" vertical="center"/>
    </xf>
    <xf numFmtId="3" fontId="15" fillId="0" borderId="101" xfId="0" applyNumberFormat="1" applyFont="1" applyBorder="1" applyAlignment="1">
      <alignment horizontal="center" vertical="center"/>
    </xf>
    <xf numFmtId="3" fontId="14" fillId="0" borderId="102" xfId="0" applyNumberFormat="1" applyFont="1" applyBorder="1" applyAlignment="1">
      <alignment horizontal="center" vertical="center"/>
    </xf>
    <xf numFmtId="3" fontId="14" fillId="0" borderId="103" xfId="0" applyNumberFormat="1" applyFont="1" applyBorder="1" applyAlignment="1">
      <alignment horizontal="center" vertical="center"/>
    </xf>
    <xf numFmtId="3" fontId="10" fillId="0" borderId="102" xfId="3" applyNumberFormat="1" applyFont="1" applyBorder="1" applyAlignment="1">
      <alignment horizontal="center" vertical="center"/>
    </xf>
    <xf numFmtId="3" fontId="10" fillId="0" borderId="104" xfId="3" applyNumberFormat="1" applyFont="1" applyBorder="1" applyAlignment="1">
      <alignment horizontal="center" vertical="center"/>
    </xf>
    <xf numFmtId="3" fontId="10" fillId="0" borderId="99" xfId="3" applyNumberFormat="1" applyFont="1" applyBorder="1" applyAlignment="1">
      <alignment horizontal="center" vertical="center"/>
    </xf>
    <xf numFmtId="3" fontId="10" fillId="0" borderId="105" xfId="3" applyNumberFormat="1" applyFont="1" applyBorder="1" applyAlignment="1">
      <alignment horizontal="center" vertical="center"/>
    </xf>
    <xf numFmtId="3" fontId="10" fillId="0" borderId="100" xfId="3" applyNumberFormat="1" applyFont="1" applyBorder="1" applyAlignment="1">
      <alignment horizontal="center" vertical="center"/>
    </xf>
    <xf numFmtId="3" fontId="10" fillId="0" borderId="106" xfId="3" applyNumberFormat="1" applyFont="1" applyBorder="1" applyAlignment="1">
      <alignment horizontal="center" vertical="center"/>
    </xf>
    <xf numFmtId="168" fontId="17" fillId="0" borderId="107" xfId="0" applyNumberFormat="1" applyFont="1" applyBorder="1" applyAlignment="1">
      <alignment horizontal="center" vertical="center"/>
    </xf>
    <xf numFmtId="1" fontId="17" fillId="0" borderId="108" xfId="0" applyNumberFormat="1" applyFont="1" applyBorder="1" applyAlignment="1">
      <alignment horizontal="center" vertical="center"/>
    </xf>
    <xf numFmtId="1" fontId="17" fillId="0" borderId="102" xfId="0" applyNumberFormat="1" applyFont="1" applyBorder="1" applyAlignment="1">
      <alignment horizontal="center" vertical="center"/>
    </xf>
    <xf numFmtId="0" fontId="58" fillId="0" borderId="109" xfId="0" applyFont="1" applyBorder="1"/>
    <xf numFmtId="1" fontId="59" fillId="0" borderId="108" xfId="0" applyNumberFormat="1" applyFont="1" applyBorder="1"/>
    <xf numFmtId="1" fontId="59" fillId="0" borderId="102" xfId="0" applyNumberFormat="1" applyFont="1" applyBorder="1"/>
    <xf numFmtId="3" fontId="58" fillId="0" borderId="108" xfId="0" applyNumberFormat="1" applyFont="1" applyBorder="1"/>
    <xf numFmtId="3" fontId="58" fillId="0" borderId="102" xfId="0" applyNumberFormat="1" applyFont="1" applyBorder="1"/>
    <xf numFmtId="3" fontId="16" fillId="0" borderId="109" xfId="0" applyNumberFormat="1" applyFont="1" applyBorder="1" applyAlignment="1">
      <alignment horizontal="center" vertical="center"/>
    </xf>
    <xf numFmtId="1" fontId="16" fillId="0" borderId="108" xfId="0" applyNumberFormat="1" applyFont="1" applyBorder="1" applyAlignment="1">
      <alignment horizontal="center" vertical="center"/>
    </xf>
    <xf numFmtId="1" fontId="17" fillId="0" borderId="110" xfId="0" applyNumberFormat="1" applyFont="1" applyBorder="1" applyAlignment="1">
      <alignment horizontal="center" vertical="center"/>
    </xf>
    <xf numFmtId="0" fontId="58" fillId="0" borderId="111" xfId="0" applyFont="1" applyBorder="1"/>
    <xf numFmtId="1" fontId="59" fillId="0" borderId="110" xfId="0" applyNumberFormat="1" applyFont="1" applyBorder="1"/>
    <xf numFmtId="3" fontId="58" fillId="0" borderId="110" xfId="0" applyNumberFormat="1" applyFont="1" applyBorder="1"/>
    <xf numFmtId="3" fontId="58" fillId="0" borderId="99" xfId="0" applyNumberFormat="1" applyFont="1" applyBorder="1"/>
    <xf numFmtId="1" fontId="16" fillId="0" borderId="110" xfId="0" applyNumberFormat="1" applyFont="1" applyBorder="1" applyAlignment="1">
      <alignment horizontal="center" vertical="center"/>
    </xf>
    <xf numFmtId="3" fontId="59" fillId="0" borderId="110" xfId="0" applyNumberFormat="1" applyFont="1" applyBorder="1"/>
    <xf numFmtId="3" fontId="16" fillId="0" borderId="112" xfId="0" applyNumberFormat="1" applyFont="1" applyBorder="1" applyAlignment="1">
      <alignment horizontal="center" vertical="center"/>
    </xf>
    <xf numFmtId="169" fontId="59" fillId="0" borderId="110" xfId="0" applyNumberFormat="1" applyFont="1" applyBorder="1"/>
    <xf numFmtId="1" fontId="58" fillId="0" borderId="99" xfId="0" applyNumberFormat="1" applyFont="1" applyBorder="1"/>
    <xf numFmtId="1" fontId="59" fillId="0" borderId="99" xfId="0" applyNumberFormat="1" applyFont="1" applyBorder="1"/>
    <xf numFmtId="3" fontId="16" fillId="0" borderId="113" xfId="0" applyNumberFormat="1" applyFont="1" applyBorder="1" applyAlignment="1">
      <alignment horizontal="center" vertical="center"/>
    </xf>
    <xf numFmtId="0" fontId="10" fillId="0" borderId="107" xfId="0" applyFont="1" applyBorder="1" applyAlignment="1">
      <alignment horizontal="left" vertical="center"/>
    </xf>
    <xf numFmtId="0" fontId="10" fillId="0" borderId="108" xfId="0" applyFont="1" applyBorder="1" applyAlignment="1">
      <alignment horizontal="center" vertical="center"/>
    </xf>
    <xf numFmtId="3" fontId="10" fillId="0" borderId="108" xfId="0" applyNumberFormat="1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170" fontId="10" fillId="0" borderId="114" xfId="0" applyNumberFormat="1" applyFont="1" applyBorder="1" applyAlignment="1">
      <alignment horizontal="center" vertical="center"/>
    </xf>
    <xf numFmtId="9" fontId="10" fillId="0" borderId="114" xfId="0" applyNumberFormat="1" applyFont="1" applyBorder="1" applyAlignment="1">
      <alignment horizontal="center" vertical="center"/>
    </xf>
    <xf numFmtId="3" fontId="10" fillId="0" borderId="115" xfId="0" applyNumberFormat="1" applyFont="1" applyBorder="1" applyAlignment="1">
      <alignment horizontal="center" vertical="center"/>
    </xf>
    <xf numFmtId="3" fontId="10" fillId="0" borderId="102" xfId="0" applyNumberFormat="1" applyFont="1" applyBorder="1" applyAlignment="1">
      <alignment horizontal="center" vertical="center"/>
    </xf>
    <xf numFmtId="3" fontId="46" fillId="0" borderId="0" xfId="0" applyNumberFormat="1" applyFont="1"/>
    <xf numFmtId="3" fontId="0" fillId="0" borderId="0" xfId="0" applyNumberFormat="1"/>
    <xf numFmtId="0" fontId="10" fillId="0" borderId="110" xfId="3" applyFont="1" applyBorder="1" applyAlignment="1">
      <alignment horizontal="left" vertical="center" wrapText="1"/>
    </xf>
    <xf numFmtId="0" fontId="10" fillId="0" borderId="110" xfId="3" applyFont="1" applyBorder="1" applyAlignment="1">
      <alignment horizontal="left" vertical="center"/>
    </xf>
    <xf numFmtId="0" fontId="10" fillId="0" borderId="116" xfId="3" applyFont="1" applyBorder="1" applyAlignment="1">
      <alignment horizontal="left" vertical="center" wrapText="1"/>
    </xf>
    <xf numFmtId="0" fontId="10" fillId="0" borderId="117" xfId="3" applyFont="1" applyBorder="1" applyAlignment="1">
      <alignment horizontal="left" vertical="center" wrapText="1"/>
    </xf>
    <xf numFmtId="49" fontId="17" fillId="4" borderId="7" xfId="0" applyNumberFormat="1" applyFont="1" applyFill="1" applyBorder="1" applyAlignment="1" applyProtection="1">
      <alignment horizontal="center" vertical="center" wrapText="1"/>
    </xf>
    <xf numFmtId="0" fontId="60" fillId="0" borderId="7" xfId="0" applyFont="1" applyFill="1" applyBorder="1" applyAlignment="1" applyProtection="1">
      <alignment horizontal="left" vertical="center"/>
    </xf>
    <xf numFmtId="3" fontId="60" fillId="0" borderId="7" xfId="0" applyNumberFormat="1" applyFont="1" applyFill="1" applyBorder="1" applyAlignment="1" applyProtection="1">
      <alignment horizontal="center" vertical="center"/>
    </xf>
    <xf numFmtId="3" fontId="60" fillId="0" borderId="7" xfId="0" applyNumberFormat="1" applyFont="1" applyBorder="1" applyAlignment="1" applyProtection="1">
      <alignment horizontal="center" vertical="center"/>
      <protection locked="0"/>
    </xf>
    <xf numFmtId="3" fontId="60" fillId="0" borderId="20" xfId="0" applyNumberFormat="1" applyFont="1" applyFill="1" applyBorder="1" applyAlignment="1" applyProtection="1">
      <alignment horizontal="center" vertical="center"/>
      <protection locked="0"/>
    </xf>
    <xf numFmtId="0" fontId="60" fillId="0" borderId="1" xfId="0" applyFont="1" applyFill="1" applyBorder="1" applyAlignment="1" applyProtection="1">
      <alignment horizontal="left" vertical="center"/>
    </xf>
    <xf numFmtId="3" fontId="60" fillId="0" borderId="1" xfId="0" applyNumberFormat="1" applyFont="1" applyFill="1" applyBorder="1" applyAlignment="1" applyProtection="1">
      <alignment horizontal="center" vertical="center"/>
    </xf>
    <xf numFmtId="3" fontId="60" fillId="0" borderId="1" xfId="0" applyNumberFormat="1" applyFont="1" applyBorder="1" applyAlignment="1" applyProtection="1">
      <alignment horizontal="center" vertical="center"/>
      <protection locked="0"/>
    </xf>
    <xf numFmtId="3" fontId="60" fillId="0" borderId="24" xfId="0" applyNumberFormat="1" applyFont="1" applyFill="1" applyBorder="1" applyAlignment="1" applyProtection="1">
      <alignment horizontal="center" vertical="center"/>
      <protection locked="0"/>
    </xf>
    <xf numFmtId="0" fontId="60" fillId="0" borderId="2" xfId="0" applyFont="1" applyFill="1" applyBorder="1" applyAlignment="1" applyProtection="1">
      <alignment horizontal="left" vertical="center"/>
    </xf>
    <xf numFmtId="3" fontId="60" fillId="0" borderId="2" xfId="0" applyNumberFormat="1" applyFont="1" applyFill="1" applyBorder="1" applyAlignment="1" applyProtection="1">
      <alignment horizontal="center" vertical="center"/>
    </xf>
    <xf numFmtId="3" fontId="60" fillId="0" borderId="2" xfId="0" applyNumberFormat="1" applyFont="1" applyBorder="1" applyAlignment="1" applyProtection="1">
      <alignment horizontal="center" vertical="center"/>
      <protection locked="0"/>
    </xf>
    <xf numFmtId="3" fontId="60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28" xfId="0" applyFont="1" applyFill="1" applyBorder="1" applyAlignment="1" applyProtection="1">
      <alignment horizontal="right" vertical="center"/>
    </xf>
    <xf numFmtId="3" fontId="60" fillId="0" borderId="28" xfId="0" applyNumberFormat="1" applyFont="1" applyFill="1" applyBorder="1" applyAlignment="1" applyProtection="1">
      <alignment horizontal="center" vertical="center"/>
    </xf>
    <xf numFmtId="3" fontId="60" fillId="0" borderId="28" xfId="0" applyNumberFormat="1" applyFont="1" applyBorder="1" applyAlignment="1" applyProtection="1">
      <alignment horizontal="center" vertical="center"/>
      <protection locked="0"/>
    </xf>
    <xf numFmtId="3" fontId="60" fillId="0" borderId="51" xfId="0" applyNumberFormat="1" applyFont="1" applyFill="1" applyBorder="1" applyAlignment="1" applyProtection="1">
      <alignment horizontal="center" vertical="center"/>
      <protection locked="0"/>
    </xf>
    <xf numFmtId="0" fontId="60" fillId="0" borderId="3" xfId="0" applyFont="1" applyFill="1" applyBorder="1" applyAlignment="1" applyProtection="1">
      <alignment horizontal="left" vertical="center"/>
    </xf>
    <xf numFmtId="3" fontId="60" fillId="0" borderId="3" xfId="0" applyNumberFormat="1" applyFont="1" applyFill="1" applyBorder="1" applyAlignment="1" applyProtection="1">
      <alignment horizontal="center" vertical="center"/>
    </xf>
    <xf numFmtId="3" fontId="60" fillId="0" borderId="3" xfId="0" applyNumberFormat="1" applyFont="1" applyBorder="1" applyAlignment="1" applyProtection="1">
      <alignment horizontal="center" vertical="center"/>
      <protection locked="0"/>
    </xf>
    <xf numFmtId="3" fontId="60" fillId="0" borderId="4" xfId="0" applyNumberFormat="1" applyFont="1" applyFill="1" applyBorder="1" applyAlignment="1" applyProtection="1">
      <alignment horizontal="center" vertical="center"/>
      <protection locked="0"/>
    </xf>
    <xf numFmtId="0" fontId="60" fillId="0" borderId="28" xfId="0" applyFont="1" applyFill="1" applyBorder="1" applyAlignment="1" applyProtection="1">
      <alignment horizontal="left" vertical="center"/>
    </xf>
    <xf numFmtId="0" fontId="60" fillId="0" borderId="8" xfId="0" applyFont="1" applyFill="1" applyBorder="1" applyAlignment="1" applyProtection="1">
      <alignment horizontal="left" vertical="center"/>
    </xf>
    <xf numFmtId="3" fontId="60" fillId="0" borderId="8" xfId="0" applyNumberFormat="1" applyFont="1" applyFill="1" applyBorder="1" applyAlignment="1" applyProtection="1">
      <alignment horizontal="center" vertical="center"/>
    </xf>
    <xf numFmtId="3" fontId="60" fillId="0" borderId="8" xfId="0" applyNumberFormat="1" applyFont="1" applyBorder="1" applyAlignment="1" applyProtection="1">
      <alignment horizontal="center" vertical="center"/>
      <protection locked="0"/>
    </xf>
    <xf numFmtId="3" fontId="60" fillId="0" borderId="48" xfId="0" applyNumberFormat="1" applyFont="1" applyFill="1" applyBorder="1" applyAlignment="1" applyProtection="1">
      <alignment horizontal="center" vertical="center"/>
      <protection locked="0"/>
    </xf>
    <xf numFmtId="3" fontId="60" fillId="0" borderId="23" xfId="0" applyNumberFormat="1" applyFont="1" applyFill="1" applyBorder="1" applyAlignment="1" applyProtection="1">
      <alignment horizontal="center" vertical="center"/>
    </xf>
    <xf numFmtId="3" fontId="60" fillId="0" borderId="47" xfId="0" applyNumberFormat="1" applyFont="1" applyFill="1" applyBorder="1" applyAlignment="1" applyProtection="1">
      <alignment horizontal="center" vertical="center"/>
      <protection locked="0"/>
    </xf>
    <xf numFmtId="3" fontId="61" fillId="7" borderId="40" xfId="0" applyNumberFormat="1" applyFont="1" applyFill="1" applyBorder="1" applyAlignment="1">
      <alignment horizontal="center"/>
    </xf>
    <xf numFmtId="3" fontId="61" fillId="7" borderId="45" xfId="0" applyNumberFormat="1" applyFont="1" applyFill="1" applyBorder="1" applyAlignment="1">
      <alignment horizontal="center"/>
    </xf>
    <xf numFmtId="3" fontId="61" fillId="7" borderId="11" xfId="0" applyNumberFormat="1" applyFont="1" applyFill="1" applyBorder="1" applyAlignment="1">
      <alignment horizontal="center"/>
    </xf>
    <xf numFmtId="0" fontId="61" fillId="5" borderId="65" xfId="0" applyFont="1" applyFill="1" applyBorder="1" applyAlignment="1">
      <alignment horizontal="center"/>
    </xf>
    <xf numFmtId="0" fontId="10" fillId="0" borderId="118" xfId="3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166" fontId="6" fillId="4" borderId="54" xfId="0" applyNumberFormat="1" applyFont="1" applyFill="1" applyBorder="1" applyAlignment="1">
      <alignment horizontal="center" vertical="center" wrapText="1"/>
    </xf>
    <xf numFmtId="166" fontId="6" fillId="4" borderId="56" xfId="0" applyNumberFormat="1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83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3" fontId="6" fillId="4" borderId="27" xfId="0" applyNumberFormat="1" applyFont="1" applyFill="1" applyBorder="1" applyAlignment="1">
      <alignment horizontal="center" vertical="center" wrapText="1"/>
    </xf>
    <xf numFmtId="3" fontId="6" fillId="4" borderId="28" xfId="0" applyNumberFormat="1" applyFont="1" applyFill="1" applyBorder="1" applyAlignment="1">
      <alignment horizontal="center" vertical="center" wrapText="1"/>
    </xf>
    <xf numFmtId="0" fontId="6" fillId="4" borderId="7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3" fillId="4" borderId="19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/>
    </xf>
    <xf numFmtId="0" fontId="33" fillId="4" borderId="20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20" fillId="4" borderId="54" xfId="0" applyFont="1" applyFill="1" applyBorder="1" applyAlignment="1">
      <alignment horizontal="center" vertical="center" wrapText="1"/>
    </xf>
    <xf numFmtId="0" fontId="20" fillId="4" borderId="56" xfId="0" applyFont="1" applyFill="1" applyBorder="1" applyAlignment="1">
      <alignment horizontal="center" vertical="center" wrapText="1"/>
    </xf>
    <xf numFmtId="0" fontId="20" fillId="4" borderId="57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48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41" fillId="7" borderId="84" xfId="0" applyFont="1" applyFill="1" applyBorder="1" applyAlignment="1">
      <alignment horizontal="right"/>
    </xf>
    <xf numFmtId="0" fontId="41" fillId="7" borderId="77" xfId="0" applyFont="1" applyFill="1" applyBorder="1" applyAlignment="1">
      <alignment horizontal="right"/>
    </xf>
    <xf numFmtId="0" fontId="22" fillId="0" borderId="89" xfId="0" applyFont="1" applyBorder="1" applyAlignment="1">
      <alignment horizontal="left"/>
    </xf>
    <xf numFmtId="0" fontId="22" fillId="0" borderId="33" xfId="0" applyFont="1" applyBorder="1" applyAlignment="1">
      <alignment horizontal="left"/>
    </xf>
    <xf numFmtId="0" fontId="22" fillId="0" borderId="86" xfId="0" applyFont="1" applyBorder="1" applyAlignment="1">
      <alignment horizontal="left"/>
    </xf>
    <xf numFmtId="0" fontId="22" fillId="0" borderId="35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2" fillId="7" borderId="41" xfId="0" applyFont="1" applyFill="1" applyBorder="1" applyAlignment="1">
      <alignment horizontal="left" vertical="center"/>
    </xf>
    <xf numFmtId="0" fontId="22" fillId="7" borderId="62" xfId="0" applyFont="1" applyFill="1" applyBorder="1" applyAlignment="1">
      <alignment horizontal="left" vertical="center"/>
    </xf>
    <xf numFmtId="0" fontId="22" fillId="0" borderId="85" xfId="0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0" fontId="22" fillId="0" borderId="6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7" borderId="86" xfId="0" applyFont="1" applyFill="1" applyBorder="1" applyAlignment="1">
      <alignment horizontal="center"/>
    </xf>
    <xf numFmtId="0" fontId="22" fillId="7" borderId="35" xfId="0" applyFont="1" applyFill="1" applyBorder="1" applyAlignment="1">
      <alignment horizontal="center"/>
    </xf>
    <xf numFmtId="0" fontId="22" fillId="0" borderId="88" xfId="0" applyFont="1" applyBorder="1" applyAlignment="1">
      <alignment horizontal="left"/>
    </xf>
    <xf numFmtId="0" fontId="22" fillId="0" borderId="66" xfId="0" applyFont="1" applyBorder="1" applyAlignment="1">
      <alignment horizontal="left"/>
    </xf>
    <xf numFmtId="0" fontId="22" fillId="0" borderId="87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/>
    </xf>
    <xf numFmtId="0" fontId="41" fillId="5" borderId="0" xfId="0" applyFont="1" applyFill="1" applyBorder="1" applyAlignment="1">
      <alignment horizontal="left" wrapText="1"/>
    </xf>
    <xf numFmtId="0" fontId="6" fillId="4" borderId="83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17" fillId="4" borderId="61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166" fontId="6" fillId="4" borderId="87" xfId="0" applyNumberFormat="1" applyFont="1" applyFill="1" applyBorder="1" applyAlignment="1">
      <alignment horizontal="center" vertical="center" wrapText="1"/>
    </xf>
    <xf numFmtId="166" fontId="6" fillId="4" borderId="41" xfId="0" applyNumberFormat="1" applyFont="1" applyFill="1" applyBorder="1" applyAlignment="1">
      <alignment horizontal="center" vertical="center" wrapText="1"/>
    </xf>
    <xf numFmtId="166" fontId="6" fillId="4" borderId="62" xfId="0" applyNumberFormat="1" applyFont="1" applyFill="1" applyBorder="1" applyAlignment="1">
      <alignment horizontal="center" vertical="center" wrapText="1"/>
    </xf>
    <xf numFmtId="0" fontId="20" fillId="4" borderId="90" xfId="0" applyFont="1" applyFill="1" applyBorder="1" applyAlignment="1">
      <alignment horizontal="center" vertical="center" wrapText="1"/>
    </xf>
    <xf numFmtId="0" fontId="20" fillId="4" borderId="91" xfId="0" applyFont="1" applyFill="1" applyBorder="1" applyAlignment="1">
      <alignment horizontal="center" vertical="center" wrapText="1"/>
    </xf>
    <xf numFmtId="0" fontId="20" fillId="4" borderId="6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9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0" fillId="0" borderId="0" xfId="0" applyFont="1" applyAlignment="1">
      <alignment horizontal="center" wrapText="1"/>
    </xf>
    <xf numFmtId="2" fontId="7" fillId="4" borderId="85" xfId="0" applyNumberFormat="1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center" vertical="center" wrapText="1"/>
    </xf>
    <xf numFmtId="2" fontId="7" fillId="4" borderId="57" xfId="0" applyNumberFormat="1" applyFont="1" applyFill="1" applyBorder="1" applyAlignment="1">
      <alignment horizontal="center" vertical="center" wrapText="1"/>
    </xf>
    <xf numFmtId="2" fontId="7" fillId="4" borderId="26" xfId="0" applyNumberFormat="1" applyFont="1" applyFill="1" applyBorder="1" applyAlignment="1">
      <alignment horizontal="center" vertical="center" wrapText="1"/>
    </xf>
    <xf numFmtId="2" fontId="7" fillId="4" borderId="0" xfId="0" applyNumberFormat="1" applyFont="1" applyFill="1" applyBorder="1" applyAlignment="1">
      <alignment horizontal="center" vertical="center" wrapText="1"/>
    </xf>
    <xf numFmtId="2" fontId="7" fillId="4" borderId="31" xfId="0" applyNumberFormat="1" applyFont="1" applyFill="1" applyBorder="1" applyAlignment="1">
      <alignment horizontal="center" vertical="center" wrapText="1"/>
    </xf>
    <xf numFmtId="0" fontId="7" fillId="4" borderId="88" xfId="0" applyFont="1" applyFill="1" applyBorder="1" applyAlignment="1">
      <alignment horizontal="center" vertical="center" wrapText="1"/>
    </xf>
    <xf numFmtId="0" fontId="7" fillId="4" borderId="9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7" fillId="4" borderId="42" xfId="3" applyFont="1" applyFill="1" applyBorder="1" applyAlignment="1">
      <alignment horizontal="center" vertical="center" wrapText="1"/>
    </xf>
    <xf numFmtId="0" fontId="7" fillId="4" borderId="9" xfId="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0" xfId="3" applyFont="1" applyFill="1" applyBorder="1" applyAlignment="1">
      <alignment horizontal="center" vertical="center" wrapText="1"/>
    </xf>
    <xf numFmtId="0" fontId="7" fillId="4" borderId="10" xfId="3" applyFont="1" applyFill="1" applyBorder="1" applyAlignment="1">
      <alignment horizontal="center" vertical="center" wrapText="1"/>
    </xf>
    <xf numFmtId="0" fontId="7" fillId="4" borderId="83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7" fillId="4" borderId="7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75" xfId="3" applyFont="1" applyFill="1" applyBorder="1" applyAlignment="1">
      <alignment horizontal="center" vertical="center" wrapText="1"/>
    </xf>
    <xf numFmtId="0" fontId="7" fillId="4" borderId="73" xfId="3" applyFont="1" applyFill="1" applyBorder="1" applyAlignment="1">
      <alignment horizontal="center" vertical="center" wrapText="1"/>
    </xf>
    <xf numFmtId="0" fontId="7" fillId="4" borderId="19" xfId="3" applyFont="1" applyFill="1" applyBorder="1" applyAlignment="1">
      <alignment horizontal="center" vertical="center" wrapText="1"/>
    </xf>
    <xf numFmtId="0" fontId="7" fillId="4" borderId="16" xfId="3" applyFont="1" applyFill="1" applyBorder="1" applyAlignment="1">
      <alignment horizontal="center" vertical="center" wrapText="1"/>
    </xf>
    <xf numFmtId="0" fontId="44" fillId="0" borderId="0" xfId="4" applyFont="1" applyAlignment="1">
      <alignment horizontal="center" vertical="center" wrapText="1"/>
    </xf>
    <xf numFmtId="0" fontId="50" fillId="0" borderId="0" xfId="4" applyFont="1" applyAlignment="1">
      <alignment horizontal="center" vertical="center" wrapText="1"/>
    </xf>
    <xf numFmtId="3" fontId="46" fillId="4" borderId="45" xfId="4" applyNumberFormat="1" applyFont="1" applyFill="1" applyBorder="1" applyAlignment="1">
      <alignment horizontal="center" vertical="center"/>
    </xf>
    <xf numFmtId="3" fontId="46" fillId="4" borderId="12" xfId="4" applyNumberFormat="1" applyFont="1" applyFill="1" applyBorder="1" applyAlignment="1">
      <alignment horizontal="center" vertical="center"/>
    </xf>
    <xf numFmtId="0" fontId="46" fillId="4" borderId="54" xfId="4" applyFont="1" applyFill="1" applyBorder="1" applyAlignment="1">
      <alignment horizontal="center" vertical="center" wrapText="1"/>
    </xf>
    <xf numFmtId="0" fontId="46" fillId="4" borderId="56" xfId="4" applyFont="1" applyFill="1" applyBorder="1" applyAlignment="1">
      <alignment horizontal="center" vertical="center" wrapText="1"/>
    </xf>
    <xf numFmtId="0" fontId="46" fillId="4" borderId="27" xfId="4" applyFont="1" applyFill="1" applyBorder="1" applyAlignment="1">
      <alignment horizontal="center" vertical="center" wrapText="1"/>
    </xf>
    <xf numFmtId="0" fontId="46" fillId="4" borderId="28" xfId="4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right" vertical="center" wrapText="1"/>
    </xf>
    <xf numFmtId="0" fontId="7" fillId="4" borderId="12" xfId="0" applyFont="1" applyFill="1" applyBorder="1" applyAlignment="1">
      <alignment horizontal="right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78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7" fillId="4" borderId="88" xfId="0" applyFont="1" applyFill="1" applyBorder="1" applyAlignment="1">
      <alignment horizontal="right" vertical="center" wrapText="1"/>
    </xf>
    <xf numFmtId="0" fontId="7" fillId="4" borderId="42" xfId="0" applyFont="1" applyFill="1" applyBorder="1" applyAlignment="1">
      <alignment horizontal="right" vertical="center" wrapText="1"/>
    </xf>
    <xf numFmtId="0" fontId="7" fillId="4" borderId="86" xfId="0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4" borderId="7" xfId="3" applyFont="1" applyFill="1" applyBorder="1" applyAlignment="1">
      <alignment horizontal="center" vertical="center" wrapText="1"/>
    </xf>
    <xf numFmtId="0" fontId="7" fillId="4" borderId="2" xfId="3" applyFont="1" applyFill="1" applyBorder="1" applyAlignment="1">
      <alignment horizontal="center" vertical="center" wrapText="1"/>
    </xf>
    <xf numFmtId="0" fontId="7" fillId="8" borderId="31" xfId="3" applyFont="1" applyFill="1" applyBorder="1" applyAlignment="1">
      <alignment horizontal="center" vertical="center" wrapText="1"/>
    </xf>
    <xf numFmtId="0" fontId="7" fillId="8" borderId="0" xfId="3" applyFont="1" applyFill="1" applyBorder="1" applyAlignment="1">
      <alignment horizontal="center" vertical="center" wrapText="1"/>
    </xf>
    <xf numFmtId="0" fontId="7" fillId="2" borderId="87" xfId="3" applyFont="1" applyFill="1" applyBorder="1" applyAlignment="1">
      <alignment horizontal="center" vertical="center" wrapText="1"/>
    </xf>
    <xf numFmtId="0" fontId="7" fillId="2" borderId="41" xfId="3" applyFont="1" applyFill="1" applyBorder="1" applyAlignment="1">
      <alignment horizontal="center" vertical="center" wrapText="1"/>
    </xf>
    <xf numFmtId="0" fontId="52" fillId="4" borderId="8" xfId="0" applyFont="1" applyFill="1" applyBorder="1" applyAlignment="1">
      <alignment horizontal="center" vertical="center" wrapText="1"/>
    </xf>
    <xf numFmtId="0" fontId="52" fillId="4" borderId="28" xfId="0" applyFont="1" applyFill="1" applyBorder="1" applyAlignment="1">
      <alignment horizontal="center" vertical="center" wrapText="1"/>
    </xf>
    <xf numFmtId="0" fontId="52" fillId="4" borderId="67" xfId="0" applyFont="1" applyFill="1" applyBorder="1" applyAlignment="1">
      <alignment horizontal="center" vertical="center" wrapText="1"/>
    </xf>
    <xf numFmtId="0" fontId="41" fillId="4" borderId="30" xfId="0" applyFont="1" applyFill="1" applyBorder="1" applyAlignment="1">
      <alignment horizontal="center" vertical="center" wrapText="1"/>
    </xf>
    <xf numFmtId="0" fontId="41" fillId="4" borderId="35" xfId="0" applyFont="1" applyFill="1" applyBorder="1" applyAlignment="1">
      <alignment horizontal="center" vertical="center" wrapText="1"/>
    </xf>
    <xf numFmtId="0" fontId="48" fillId="4" borderId="42" xfId="0" applyFont="1" applyFill="1" applyBorder="1" applyAlignment="1">
      <alignment horizontal="center" vertical="center"/>
    </xf>
    <xf numFmtId="0" fontId="48" fillId="4" borderId="7" xfId="0" applyFont="1" applyFill="1" applyBorder="1" applyAlignment="1">
      <alignment horizontal="center" vertical="center"/>
    </xf>
    <xf numFmtId="0" fontId="48" fillId="4" borderId="20" xfId="0" applyFont="1" applyFill="1" applyBorder="1" applyAlignment="1">
      <alignment horizontal="center" vertical="center"/>
    </xf>
    <xf numFmtId="0" fontId="52" fillId="4" borderId="46" xfId="0" applyFont="1" applyFill="1" applyBorder="1" applyAlignment="1">
      <alignment horizontal="center" vertical="center" wrapText="1"/>
    </xf>
    <xf numFmtId="0" fontId="52" fillId="4" borderId="39" xfId="0" applyFont="1" applyFill="1" applyBorder="1" applyAlignment="1">
      <alignment horizontal="center" vertical="center" wrapText="1"/>
    </xf>
    <xf numFmtId="0" fontId="52" fillId="4" borderId="48" xfId="0" applyFont="1" applyFill="1" applyBorder="1" applyAlignment="1">
      <alignment horizontal="center" vertical="center" wrapText="1"/>
    </xf>
    <xf numFmtId="0" fontId="52" fillId="4" borderId="51" xfId="0" applyFont="1" applyFill="1" applyBorder="1" applyAlignment="1">
      <alignment horizontal="center" vertical="center" wrapText="1"/>
    </xf>
    <xf numFmtId="0" fontId="41" fillId="4" borderId="19" xfId="0" applyFont="1" applyFill="1" applyBorder="1" applyAlignment="1">
      <alignment horizontal="center" vertical="center" wrapText="1"/>
    </xf>
    <xf numFmtId="0" fontId="41" fillId="4" borderId="7" xfId="0" applyFont="1" applyFill="1" applyBorder="1" applyAlignment="1">
      <alignment horizontal="center" vertical="center" wrapText="1"/>
    </xf>
    <xf numFmtId="0" fontId="41" fillId="4" borderId="2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0" fontId="41" fillId="4" borderId="34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6" fillId="4" borderId="39" xfId="0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 wrapText="1"/>
    </xf>
    <xf numFmtId="0" fontId="26" fillId="4" borderId="51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26" fillId="4" borderId="67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5" fillId="9" borderId="85" xfId="0" applyFont="1" applyFill="1" applyBorder="1" applyAlignment="1">
      <alignment horizontal="center" wrapText="1"/>
    </xf>
    <xf numFmtId="0" fontId="15" fillId="9" borderId="57" xfId="0" applyFont="1" applyFill="1" applyBorder="1" applyAlignment="1">
      <alignment horizontal="center" wrapText="1"/>
    </xf>
    <xf numFmtId="0" fontId="15" fillId="9" borderId="18" xfId="0" applyFont="1" applyFill="1" applyBorder="1" applyAlignment="1">
      <alignment horizontal="center" wrapText="1"/>
    </xf>
    <xf numFmtId="0" fontId="15" fillId="9" borderId="47" xfId="0" applyFont="1" applyFill="1" applyBorder="1" applyAlignment="1">
      <alignment horizontal="center" wrapText="1"/>
    </xf>
    <xf numFmtId="0" fontId="37" fillId="9" borderId="45" xfId="0" applyFont="1" applyFill="1" applyBorder="1" applyAlignment="1">
      <alignment horizontal="center" vertical="center" wrapText="1"/>
    </xf>
    <xf numFmtId="0" fontId="37" fillId="9" borderId="40" xfId="0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1" fillId="4" borderId="67" xfId="0" applyFont="1" applyFill="1" applyBorder="1" applyAlignment="1">
      <alignment horizontal="center" vertical="center" wrapText="1"/>
    </xf>
    <xf numFmtId="0" fontId="21" fillId="4" borderId="88" xfId="0" applyFont="1" applyFill="1" applyBorder="1" applyAlignment="1">
      <alignment horizontal="center" vertical="center" wrapText="1"/>
    </xf>
    <xf numFmtId="0" fontId="21" fillId="4" borderId="91" xfId="0" applyFont="1" applyFill="1" applyBorder="1" applyAlignment="1">
      <alignment horizontal="center" vertical="center" wrapText="1"/>
    </xf>
    <xf numFmtId="0" fontId="21" fillId="4" borderId="66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4" borderId="90" xfId="0" applyFont="1" applyFill="1" applyBorder="1" applyAlignment="1">
      <alignment horizontal="center" vertical="center" wrapText="1"/>
    </xf>
    <xf numFmtId="0" fontId="41" fillId="4" borderId="91" xfId="0" applyFont="1" applyFill="1" applyBorder="1" applyAlignment="1">
      <alignment horizontal="center" vertical="center" wrapText="1"/>
    </xf>
    <xf numFmtId="0" fontId="41" fillId="4" borderId="88" xfId="0" applyFont="1" applyFill="1" applyBorder="1" applyAlignment="1">
      <alignment horizontal="center" vertical="center" wrapText="1"/>
    </xf>
    <xf numFmtId="0" fontId="41" fillId="4" borderId="6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7" fillId="4" borderId="92" xfId="0" applyFont="1" applyFill="1" applyBorder="1" applyAlignment="1">
      <alignment horizontal="center" wrapText="1" shrinkToFit="1"/>
    </xf>
    <xf numFmtId="0" fontId="7" fillId="4" borderId="93" xfId="0" applyFont="1" applyFill="1" applyBorder="1" applyAlignment="1">
      <alignment horizontal="center" wrapText="1" shrinkToFit="1"/>
    </xf>
    <xf numFmtId="0" fontId="7" fillId="4" borderId="78" xfId="0" applyFont="1" applyFill="1" applyBorder="1" applyAlignment="1">
      <alignment horizontal="center" vertical="center" wrapText="1" shrinkToFit="1"/>
    </xf>
    <xf numFmtId="0" fontId="7" fillId="4" borderId="39" xfId="0" applyFont="1" applyFill="1" applyBorder="1" applyAlignment="1">
      <alignment horizontal="center" vertical="center" wrapText="1" shrinkToFit="1"/>
    </xf>
    <xf numFmtId="0" fontId="7" fillId="4" borderId="45" xfId="0" applyFont="1" applyFill="1" applyBorder="1" applyAlignment="1">
      <alignment horizontal="right"/>
    </xf>
    <xf numFmtId="0" fontId="7" fillId="4" borderId="61" xfId="0" applyFont="1" applyFill="1" applyBorder="1" applyAlignment="1">
      <alignment horizontal="right"/>
    </xf>
    <xf numFmtId="0" fontId="7" fillId="4" borderId="40" xfId="0" applyFont="1" applyFill="1" applyBorder="1" applyAlignment="1">
      <alignment horizontal="right"/>
    </xf>
    <xf numFmtId="0" fontId="7" fillId="5" borderId="64" xfId="3" applyFont="1" applyFill="1" applyBorder="1" applyAlignment="1">
      <alignment horizontal="left" vertical="center"/>
    </xf>
    <xf numFmtId="0" fontId="7" fillId="5" borderId="32" xfId="3" applyFont="1" applyFill="1" applyBorder="1" applyAlignment="1">
      <alignment horizontal="left" vertical="center"/>
    </xf>
    <xf numFmtId="49" fontId="7" fillId="5" borderId="64" xfId="3" applyNumberFormat="1" applyFont="1" applyFill="1" applyBorder="1" applyAlignment="1">
      <alignment horizontal="left" vertical="center"/>
    </xf>
    <xf numFmtId="49" fontId="7" fillId="5" borderId="32" xfId="3" applyNumberFormat="1" applyFont="1" applyFill="1" applyBorder="1" applyAlignment="1">
      <alignment horizontal="left" vertical="center"/>
    </xf>
    <xf numFmtId="0" fontId="7" fillId="4" borderId="45" xfId="3" applyFont="1" applyFill="1" applyBorder="1" applyAlignment="1">
      <alignment horizontal="right" wrapText="1"/>
    </xf>
    <xf numFmtId="0" fontId="7" fillId="4" borderId="40" xfId="3" applyFont="1" applyFill="1" applyBorder="1" applyAlignment="1">
      <alignment horizontal="right" wrapText="1"/>
    </xf>
    <xf numFmtId="0" fontId="17" fillId="0" borderId="0" xfId="3" applyFont="1" applyAlignment="1">
      <alignment horizontal="center"/>
    </xf>
    <xf numFmtId="0" fontId="7" fillId="4" borderId="54" xfId="3" applyFont="1" applyFill="1" applyBorder="1" applyAlignment="1">
      <alignment horizontal="center" vertical="center" wrapText="1"/>
    </xf>
    <xf numFmtId="0" fontId="7" fillId="4" borderId="56" xfId="3" applyFont="1" applyFill="1" applyBorder="1" applyAlignment="1">
      <alignment horizontal="center" vertical="center" wrapText="1"/>
    </xf>
    <xf numFmtId="0" fontId="7" fillId="4" borderId="94" xfId="3" applyFont="1" applyFill="1" applyBorder="1" applyAlignment="1">
      <alignment horizontal="center" vertical="center"/>
    </xf>
    <xf numFmtId="0" fontId="7" fillId="4" borderId="74" xfId="3" applyFont="1" applyFill="1" applyBorder="1" applyAlignment="1">
      <alignment horizontal="center" vertical="center"/>
    </xf>
    <xf numFmtId="3" fontId="60" fillId="0" borderId="27" xfId="0" applyNumberFormat="1" applyFont="1" applyFill="1" applyBorder="1" applyAlignment="1" applyProtection="1">
      <alignment horizontal="center" vertical="center"/>
      <protection locked="0"/>
    </xf>
    <xf numFmtId="3" fontId="60" fillId="0" borderId="52" xfId="0" applyNumberFormat="1" applyFont="1" applyFill="1" applyBorder="1" applyAlignment="1" applyProtection="1">
      <alignment horizontal="center" vertical="center"/>
      <protection locked="0"/>
    </xf>
    <xf numFmtId="3" fontId="60" fillId="0" borderId="28" xfId="0" applyNumberFormat="1" applyFont="1" applyFill="1" applyBorder="1" applyAlignment="1" applyProtection="1">
      <alignment horizontal="center" vertical="center"/>
      <protection locked="0"/>
    </xf>
    <xf numFmtId="0" fontId="60" fillId="0" borderId="54" xfId="0" applyFont="1" applyFill="1" applyBorder="1" applyAlignment="1" applyProtection="1">
      <alignment horizontal="center" vertical="center"/>
    </xf>
    <xf numFmtId="0" fontId="60" fillId="0" borderId="55" xfId="0" applyFont="1" applyFill="1" applyBorder="1" applyAlignment="1" applyProtection="1">
      <alignment horizontal="center" vertical="center"/>
    </xf>
    <xf numFmtId="0" fontId="60" fillId="0" borderId="56" xfId="0" applyFont="1" applyFill="1" applyBorder="1" applyAlignment="1" applyProtection="1">
      <alignment horizontal="center" vertical="center"/>
    </xf>
    <xf numFmtId="0" fontId="60" fillId="0" borderId="27" xfId="0" applyFont="1" applyBorder="1" applyAlignment="1" applyProtection="1">
      <alignment horizontal="center" vertical="center" wrapText="1"/>
      <protection locked="0"/>
    </xf>
    <xf numFmtId="0" fontId="60" fillId="0" borderId="52" xfId="0" applyFont="1" applyBorder="1" applyAlignment="1" applyProtection="1">
      <alignment horizontal="center" vertical="center" wrapText="1"/>
      <protection locked="0"/>
    </xf>
    <xf numFmtId="0" fontId="60" fillId="0" borderId="28" xfId="0" applyFont="1" applyBorder="1" applyAlignment="1" applyProtection="1">
      <alignment horizontal="center" vertical="center" wrapText="1"/>
      <protection locked="0"/>
    </xf>
    <xf numFmtId="49" fontId="60" fillId="0" borderId="27" xfId="0" applyNumberFormat="1" applyFont="1" applyFill="1" applyBorder="1" applyAlignment="1" applyProtection="1">
      <alignment horizontal="center" vertical="center"/>
      <protection locked="0"/>
    </xf>
    <xf numFmtId="49" fontId="60" fillId="0" borderId="52" xfId="0" applyNumberFormat="1" applyFont="1" applyFill="1" applyBorder="1" applyAlignment="1" applyProtection="1">
      <alignment horizontal="center" vertical="center"/>
      <protection locked="0"/>
    </xf>
    <xf numFmtId="49" fontId="60" fillId="0" borderId="28" xfId="0" applyNumberFormat="1" applyFont="1" applyFill="1" applyBorder="1" applyAlignment="1" applyProtection="1">
      <alignment horizontal="center" vertical="center"/>
      <protection locked="0"/>
    </xf>
    <xf numFmtId="0" fontId="28" fillId="4" borderId="54" xfId="0" applyFont="1" applyFill="1" applyBorder="1" applyAlignment="1" applyProtection="1">
      <alignment horizontal="center" vertical="center" wrapText="1"/>
    </xf>
    <xf numFmtId="0" fontId="28" fillId="4" borderId="56" xfId="0" applyFont="1" applyFill="1" applyBorder="1" applyAlignment="1" applyProtection="1">
      <alignment horizontal="center" vertical="center" wrapText="1"/>
    </xf>
    <xf numFmtId="49" fontId="17" fillId="4" borderId="27" xfId="0" applyNumberFormat="1" applyFont="1" applyFill="1" applyBorder="1" applyAlignment="1" applyProtection="1">
      <alignment horizontal="center" vertical="center" wrapText="1"/>
    </xf>
    <xf numFmtId="49" fontId="17" fillId="4" borderId="28" xfId="0" applyNumberFormat="1" applyFont="1" applyFill="1" applyBorder="1" applyAlignment="1" applyProtection="1">
      <alignment horizontal="center" vertical="center" wrapText="1"/>
    </xf>
    <xf numFmtId="49" fontId="17" fillId="4" borderId="27" xfId="0" applyNumberFormat="1" applyFont="1" applyFill="1" applyBorder="1" applyAlignment="1" applyProtection="1">
      <alignment horizontal="center" vertical="center"/>
    </xf>
    <xf numFmtId="49" fontId="17" fillId="4" borderId="28" xfId="0" applyNumberFormat="1" applyFont="1" applyFill="1" applyBorder="1" applyAlignment="1" applyProtection="1">
      <alignment horizontal="center" vertical="center"/>
    </xf>
    <xf numFmtId="49" fontId="17" fillId="4" borderId="50" xfId="0" applyNumberFormat="1" applyFont="1" applyFill="1" applyBorder="1" applyAlignment="1" applyProtection="1">
      <alignment horizontal="center" vertical="center" wrapText="1"/>
    </xf>
    <xf numFmtId="49" fontId="17" fillId="4" borderId="61" xfId="0" applyNumberFormat="1" applyFont="1" applyFill="1" applyBorder="1" applyAlignment="1" applyProtection="1">
      <alignment horizontal="center" vertical="center"/>
    </xf>
    <xf numFmtId="49" fontId="17" fillId="4" borderId="12" xfId="0" applyNumberFormat="1" applyFont="1" applyFill="1" applyBorder="1" applyAlignment="1" applyProtection="1">
      <alignment horizontal="center" vertical="center"/>
    </xf>
    <xf numFmtId="49" fontId="17" fillId="4" borderId="83" xfId="0" applyNumberFormat="1" applyFont="1" applyFill="1" applyBorder="1" applyAlignment="1" applyProtection="1">
      <alignment horizontal="center" vertical="center" wrapText="1"/>
    </xf>
    <xf numFmtId="49" fontId="17" fillId="4" borderId="51" xfId="0" applyNumberFormat="1" applyFont="1" applyFill="1" applyBorder="1" applyAlignment="1" applyProtection="1">
      <alignment horizontal="center" vertical="center" wrapText="1"/>
    </xf>
    <xf numFmtId="0" fontId="28" fillId="7" borderId="61" xfId="0" applyFont="1" applyFill="1" applyBorder="1" applyAlignment="1" applyProtection="1">
      <alignment horizontal="center" vertical="center"/>
    </xf>
    <xf numFmtId="49" fontId="7" fillId="4" borderId="27" xfId="0" applyNumberFormat="1" applyFont="1" applyFill="1" applyBorder="1" applyAlignment="1" applyProtection="1">
      <alignment horizontal="center" vertical="center" wrapText="1"/>
    </xf>
    <xf numFmtId="49" fontId="7" fillId="4" borderId="28" xfId="0" applyNumberFormat="1" applyFont="1" applyFill="1" applyBorder="1" applyAlignment="1" applyProtection="1">
      <alignment horizontal="center" vertical="center" wrapText="1"/>
    </xf>
    <xf numFmtId="49" fontId="7" fillId="4" borderId="83" xfId="0" applyNumberFormat="1" applyFont="1" applyFill="1" applyBorder="1" applyAlignment="1" applyProtection="1">
      <alignment horizontal="center" vertical="center" wrapText="1"/>
    </xf>
    <xf numFmtId="49" fontId="7" fillId="4" borderId="51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center"/>
    </xf>
    <xf numFmtId="0" fontId="7" fillId="4" borderId="87" xfId="0" applyFont="1" applyFill="1" applyBorder="1" applyAlignment="1">
      <alignment horizontal="center" vertical="center" wrapText="1"/>
    </xf>
    <xf numFmtId="0" fontId="7" fillId="4" borderId="62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49" fontId="7" fillId="4" borderId="78" xfId="0" applyNumberFormat="1" applyFont="1" applyFill="1" applyBorder="1" applyAlignment="1" applyProtection="1">
      <alignment horizontal="center" vertical="center" wrapText="1"/>
    </xf>
    <xf numFmtId="49" fontId="7" fillId="4" borderId="39" xfId="0" applyNumberFormat="1" applyFont="1" applyFill="1" applyBorder="1" applyAlignment="1" applyProtection="1">
      <alignment horizontal="center" vertical="center" wrapText="1"/>
    </xf>
  </cellXfs>
  <cellStyles count="6">
    <cellStyle name="Comma 2" xfId="1" xr:uid="{00000000-0005-0000-0000-000000000000}"/>
    <cellStyle name="Excel Built-in Normal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Percent" xfId="5" builtinId="5"/>
  </cellStyles>
  <dxfs count="14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22</xdr:row>
      <xdr:rowOff>333375</xdr:rowOff>
    </xdr:from>
    <xdr:to>
      <xdr:col>2</xdr:col>
      <xdr:colOff>1514475</xdr:colOff>
      <xdr:row>23</xdr:row>
      <xdr:rowOff>171450</xdr:rowOff>
    </xdr:to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id="{00000000-0008-0000-0C00-0000100A0000}"/>
            </a:ext>
          </a:extLst>
        </xdr:cNvPr>
        <xdr:cNvSpPr txBox="1">
          <a:spLocks noChangeArrowheads="1"/>
        </xdr:cNvSpPr>
      </xdr:nvSpPr>
      <xdr:spPr bwMode="auto">
        <a:xfrm>
          <a:off x="2667000" y="692467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G148"/>
  <sheetViews>
    <sheetView showGridLines="0" topLeftCell="A2" zoomScale="70" zoomScaleNormal="70" workbookViewId="0">
      <selection activeCell="E81" sqref="E81"/>
    </sheetView>
  </sheetViews>
  <sheetFormatPr defaultRowHeight="15.75" x14ac:dyDescent="0.2"/>
  <cols>
    <col min="1" max="1" width="9.140625" style="19"/>
    <col min="2" max="2" width="25.7109375" style="19" customWidth="1"/>
    <col min="3" max="3" width="95.5703125" style="19" customWidth="1"/>
    <col min="4" max="4" width="9.85546875" style="19" customWidth="1"/>
    <col min="5" max="6" width="25.7109375" style="19" customWidth="1"/>
    <col min="7" max="16384" width="9.140625" style="19"/>
  </cols>
  <sheetData>
    <row r="1" spans="2:7" ht="18.75" x14ac:dyDescent="0.2">
      <c r="F1" s="470" t="s">
        <v>718</v>
      </c>
    </row>
    <row r="3" spans="2:7" ht="30" customHeight="1" x14ac:dyDescent="0.2">
      <c r="B3" s="742" t="s">
        <v>760</v>
      </c>
      <c r="C3" s="742"/>
      <c r="D3" s="742"/>
      <c r="E3" s="742"/>
      <c r="F3" s="742"/>
    </row>
    <row r="4" spans="2:7" ht="26.25" customHeight="1" thickBot="1" x14ac:dyDescent="0.25">
      <c r="B4" s="165"/>
      <c r="C4" s="166"/>
      <c r="D4" s="166"/>
      <c r="F4" s="181" t="s">
        <v>516</v>
      </c>
    </row>
    <row r="5" spans="2:7" s="167" customFormat="1" ht="30" customHeight="1" x14ac:dyDescent="0.2">
      <c r="B5" s="743" t="s">
        <v>581</v>
      </c>
      <c r="C5" s="745" t="s">
        <v>589</v>
      </c>
      <c r="D5" s="747" t="s">
        <v>48</v>
      </c>
      <c r="E5" s="749" t="s">
        <v>842</v>
      </c>
      <c r="F5" s="747" t="s">
        <v>843</v>
      </c>
    </row>
    <row r="6" spans="2:7" s="168" customFormat="1" ht="33" customHeight="1" thickBot="1" x14ac:dyDescent="0.25">
      <c r="B6" s="744"/>
      <c r="C6" s="746"/>
      <c r="D6" s="748"/>
      <c r="E6" s="750"/>
      <c r="F6" s="751"/>
      <c r="G6" s="172"/>
    </row>
    <row r="7" spans="2:7" s="169" customFormat="1" ht="35.1" customHeight="1" x14ac:dyDescent="0.2">
      <c r="B7" s="157"/>
      <c r="C7" s="158" t="s">
        <v>107</v>
      </c>
      <c r="D7" s="177"/>
      <c r="E7" s="253"/>
      <c r="F7" s="254"/>
      <c r="G7" s="173"/>
    </row>
    <row r="8" spans="2:7" s="169" customFormat="1" ht="35.1" customHeight="1" x14ac:dyDescent="0.2">
      <c r="B8" s="159">
        <v>0</v>
      </c>
      <c r="C8" s="32" t="s">
        <v>138</v>
      </c>
      <c r="D8" s="178" t="s">
        <v>615</v>
      </c>
      <c r="E8" s="255"/>
      <c r="F8" s="256"/>
      <c r="G8" s="173"/>
    </row>
    <row r="9" spans="2:7" s="169" customFormat="1" ht="35.1" customHeight="1" x14ac:dyDescent="0.2">
      <c r="B9" s="159"/>
      <c r="C9" s="32" t="s">
        <v>513</v>
      </c>
      <c r="D9" s="178" t="s">
        <v>616</v>
      </c>
      <c r="E9" s="657">
        <v>133280</v>
      </c>
      <c r="F9" s="256">
        <f>F10+F17+F41</f>
        <v>111153</v>
      </c>
      <c r="G9" s="173"/>
    </row>
    <row r="10" spans="2:7" s="169" customFormat="1" ht="35.1" customHeight="1" x14ac:dyDescent="0.2">
      <c r="B10" s="159">
        <v>1</v>
      </c>
      <c r="C10" s="32" t="s">
        <v>300</v>
      </c>
      <c r="D10" s="178" t="s">
        <v>617</v>
      </c>
      <c r="E10" s="657">
        <v>1700</v>
      </c>
      <c r="F10" s="256">
        <v>1600</v>
      </c>
      <c r="G10" s="173"/>
    </row>
    <row r="11" spans="2:7" s="169" customFormat="1" ht="35.1" customHeight="1" x14ac:dyDescent="0.2">
      <c r="B11" s="159" t="s">
        <v>301</v>
      </c>
      <c r="C11" s="33" t="s">
        <v>302</v>
      </c>
      <c r="D11" s="178" t="s">
        <v>618</v>
      </c>
      <c r="E11" s="657"/>
      <c r="F11" s="256"/>
      <c r="G11" s="173"/>
    </row>
    <row r="12" spans="2:7" s="169" customFormat="1" ht="35.1" customHeight="1" x14ac:dyDescent="0.2">
      <c r="B12" s="159" t="s">
        <v>303</v>
      </c>
      <c r="C12" s="33" t="s">
        <v>304</v>
      </c>
      <c r="D12" s="178" t="s">
        <v>619</v>
      </c>
      <c r="E12" s="657">
        <v>1700</v>
      </c>
      <c r="F12" s="256">
        <v>1600</v>
      </c>
      <c r="G12" s="173"/>
    </row>
    <row r="13" spans="2:7" s="169" customFormat="1" ht="35.1" customHeight="1" x14ac:dyDescent="0.2">
      <c r="B13" s="159" t="s">
        <v>305</v>
      </c>
      <c r="C13" s="33" t="s">
        <v>139</v>
      </c>
      <c r="D13" s="178" t="s">
        <v>620</v>
      </c>
      <c r="E13" s="657"/>
      <c r="F13" s="256"/>
      <c r="G13" s="173"/>
    </row>
    <row r="14" spans="2:7" s="169" customFormat="1" ht="35.1" customHeight="1" x14ac:dyDescent="0.2">
      <c r="B14" s="160" t="s">
        <v>306</v>
      </c>
      <c r="C14" s="33" t="s">
        <v>140</v>
      </c>
      <c r="D14" s="178" t="s">
        <v>621</v>
      </c>
      <c r="E14" s="657"/>
      <c r="F14" s="256"/>
      <c r="G14" s="173"/>
    </row>
    <row r="15" spans="2:7" s="169" customFormat="1" ht="35.1" customHeight="1" x14ac:dyDescent="0.2">
      <c r="B15" s="160" t="s">
        <v>307</v>
      </c>
      <c r="C15" s="33" t="s">
        <v>141</v>
      </c>
      <c r="D15" s="178" t="s">
        <v>622</v>
      </c>
      <c r="E15" s="657"/>
      <c r="F15" s="256"/>
      <c r="G15" s="173"/>
    </row>
    <row r="16" spans="2:7" s="169" customFormat="1" ht="35.1" customHeight="1" x14ac:dyDescent="0.2">
      <c r="B16" s="160" t="s">
        <v>308</v>
      </c>
      <c r="C16" s="33" t="s">
        <v>142</v>
      </c>
      <c r="D16" s="178" t="s">
        <v>623</v>
      </c>
      <c r="E16" s="657"/>
      <c r="F16" s="256"/>
      <c r="G16" s="173"/>
    </row>
    <row r="17" spans="2:7" s="169" customFormat="1" ht="35.1" customHeight="1" x14ac:dyDescent="0.2">
      <c r="B17" s="161">
        <v>2</v>
      </c>
      <c r="C17" s="32" t="s">
        <v>309</v>
      </c>
      <c r="D17" s="178" t="s">
        <v>624</v>
      </c>
      <c r="E17" s="657">
        <v>129000</v>
      </c>
      <c r="F17" s="256">
        <v>106700</v>
      </c>
      <c r="G17" s="173"/>
    </row>
    <row r="18" spans="2:7" s="169" customFormat="1" ht="35.1" customHeight="1" x14ac:dyDescent="0.2">
      <c r="B18" s="159" t="s">
        <v>310</v>
      </c>
      <c r="C18" s="33" t="s">
        <v>143</v>
      </c>
      <c r="D18" s="178" t="s">
        <v>625</v>
      </c>
      <c r="E18" s="657"/>
      <c r="F18" s="256"/>
      <c r="G18" s="173"/>
    </row>
    <row r="19" spans="2:7" s="169" customFormat="1" ht="35.1" customHeight="1" x14ac:dyDescent="0.2">
      <c r="B19" s="160" t="s">
        <v>311</v>
      </c>
      <c r="C19" s="33" t="s">
        <v>144</v>
      </c>
      <c r="D19" s="178" t="s">
        <v>626</v>
      </c>
      <c r="E19" s="657">
        <v>63000</v>
      </c>
      <c r="F19" s="256">
        <v>56700</v>
      </c>
      <c r="G19" s="173"/>
    </row>
    <row r="20" spans="2:7" s="169" customFormat="1" ht="35.1" customHeight="1" x14ac:dyDescent="0.2">
      <c r="B20" s="159" t="s">
        <v>312</v>
      </c>
      <c r="C20" s="33" t="s">
        <v>145</v>
      </c>
      <c r="D20" s="178" t="s">
        <v>627</v>
      </c>
      <c r="E20" s="657">
        <v>64000</v>
      </c>
      <c r="F20" s="256">
        <v>47300</v>
      </c>
      <c r="G20" s="173"/>
    </row>
    <row r="21" spans="2:7" s="169" customFormat="1" ht="35.1" customHeight="1" x14ac:dyDescent="0.2">
      <c r="B21" s="159" t="s">
        <v>313</v>
      </c>
      <c r="C21" s="33" t="s">
        <v>146</v>
      </c>
      <c r="D21" s="178" t="s">
        <v>628</v>
      </c>
      <c r="E21" s="657"/>
      <c r="F21" s="256"/>
      <c r="G21" s="173"/>
    </row>
    <row r="22" spans="2:7" s="169" customFormat="1" ht="35.1" customHeight="1" x14ac:dyDescent="0.2">
      <c r="B22" s="159" t="s">
        <v>314</v>
      </c>
      <c r="C22" s="33" t="s">
        <v>147</v>
      </c>
      <c r="D22" s="178" t="s">
        <v>629</v>
      </c>
      <c r="E22" s="657"/>
      <c r="F22" s="256"/>
      <c r="G22" s="173"/>
    </row>
    <row r="23" spans="2:7" s="169" customFormat="1" ht="35.1" customHeight="1" x14ac:dyDescent="0.2">
      <c r="B23" s="159" t="s">
        <v>315</v>
      </c>
      <c r="C23" s="33" t="s">
        <v>316</v>
      </c>
      <c r="D23" s="178" t="s">
        <v>630</v>
      </c>
      <c r="E23" s="657">
        <v>2000</v>
      </c>
      <c r="F23" s="256">
        <v>2700</v>
      </c>
      <c r="G23" s="173"/>
    </row>
    <row r="24" spans="2:7" s="169" customFormat="1" ht="35.1" customHeight="1" x14ac:dyDescent="0.2">
      <c r="B24" s="159" t="s">
        <v>317</v>
      </c>
      <c r="C24" s="33" t="s">
        <v>318</v>
      </c>
      <c r="D24" s="178" t="s">
        <v>631</v>
      </c>
      <c r="E24" s="657"/>
      <c r="F24" s="256"/>
      <c r="G24" s="173"/>
    </row>
    <row r="25" spans="2:7" s="169" customFormat="1" ht="35.1" customHeight="1" x14ac:dyDescent="0.2">
      <c r="B25" s="159" t="s">
        <v>319</v>
      </c>
      <c r="C25" s="33" t="s">
        <v>148</v>
      </c>
      <c r="D25" s="178" t="s">
        <v>632</v>
      </c>
      <c r="E25" s="657"/>
      <c r="F25" s="256"/>
      <c r="G25" s="173"/>
    </row>
    <row r="26" spans="2:7" s="169" customFormat="1" ht="35.1" customHeight="1" x14ac:dyDescent="0.2">
      <c r="B26" s="161">
        <v>3</v>
      </c>
      <c r="C26" s="32" t="s">
        <v>320</v>
      </c>
      <c r="D26" s="178" t="s">
        <v>633</v>
      </c>
      <c r="E26" s="657"/>
      <c r="F26" s="256"/>
      <c r="G26" s="173"/>
    </row>
    <row r="27" spans="2:7" s="169" customFormat="1" ht="35.1" customHeight="1" x14ac:dyDescent="0.2">
      <c r="B27" s="159" t="s">
        <v>321</v>
      </c>
      <c r="C27" s="33" t="s">
        <v>149</v>
      </c>
      <c r="D27" s="178" t="s">
        <v>634</v>
      </c>
      <c r="E27" s="657"/>
      <c r="F27" s="256"/>
      <c r="G27" s="173"/>
    </row>
    <row r="28" spans="2:7" s="169" customFormat="1" ht="35.1" customHeight="1" x14ac:dyDescent="0.2">
      <c r="B28" s="160" t="s">
        <v>322</v>
      </c>
      <c r="C28" s="33" t="s">
        <v>150</v>
      </c>
      <c r="D28" s="178" t="s">
        <v>635</v>
      </c>
      <c r="E28" s="657"/>
      <c r="F28" s="256"/>
      <c r="G28" s="173"/>
    </row>
    <row r="29" spans="2:7" s="169" customFormat="1" ht="35.1" customHeight="1" x14ac:dyDescent="0.2">
      <c r="B29" s="160" t="s">
        <v>323</v>
      </c>
      <c r="C29" s="33" t="s">
        <v>151</v>
      </c>
      <c r="D29" s="178" t="s">
        <v>636</v>
      </c>
      <c r="E29" s="657"/>
      <c r="F29" s="256"/>
      <c r="G29" s="173"/>
    </row>
    <row r="30" spans="2:7" s="169" customFormat="1" ht="35.1" customHeight="1" x14ac:dyDescent="0.2">
      <c r="B30" s="160" t="s">
        <v>324</v>
      </c>
      <c r="C30" s="33" t="s">
        <v>152</v>
      </c>
      <c r="D30" s="178" t="s">
        <v>637</v>
      </c>
      <c r="E30" s="657"/>
      <c r="F30" s="256"/>
      <c r="G30" s="173"/>
    </row>
    <row r="31" spans="2:7" s="169" customFormat="1" ht="35.1" customHeight="1" x14ac:dyDescent="0.2">
      <c r="B31" s="162" t="s">
        <v>325</v>
      </c>
      <c r="C31" s="32" t="s">
        <v>326</v>
      </c>
      <c r="D31" s="178" t="s">
        <v>638</v>
      </c>
      <c r="E31" s="657"/>
      <c r="F31" s="256"/>
      <c r="G31" s="173"/>
    </row>
    <row r="32" spans="2:7" s="169" customFormat="1" ht="35.1" customHeight="1" x14ac:dyDescent="0.2">
      <c r="B32" s="160" t="s">
        <v>327</v>
      </c>
      <c r="C32" s="33" t="s">
        <v>153</v>
      </c>
      <c r="D32" s="178" t="s">
        <v>639</v>
      </c>
      <c r="E32" s="657"/>
      <c r="F32" s="256"/>
      <c r="G32" s="173"/>
    </row>
    <row r="33" spans="2:7" s="169" customFormat="1" ht="35.1" customHeight="1" x14ac:dyDescent="0.2">
      <c r="B33" s="160" t="s">
        <v>328</v>
      </c>
      <c r="C33" s="33" t="s">
        <v>329</v>
      </c>
      <c r="D33" s="178" t="s">
        <v>640</v>
      </c>
      <c r="E33" s="657"/>
      <c r="F33" s="256"/>
      <c r="G33" s="173"/>
    </row>
    <row r="34" spans="2:7" s="169" customFormat="1" ht="35.1" customHeight="1" x14ac:dyDescent="0.2">
      <c r="B34" s="160" t="s">
        <v>330</v>
      </c>
      <c r="C34" s="33" t="s">
        <v>331</v>
      </c>
      <c r="D34" s="178" t="s">
        <v>641</v>
      </c>
      <c r="E34" s="657"/>
      <c r="F34" s="256"/>
      <c r="G34" s="173"/>
    </row>
    <row r="35" spans="2:7" s="169" customFormat="1" ht="35.1" customHeight="1" x14ac:dyDescent="0.2">
      <c r="B35" s="160" t="s">
        <v>332</v>
      </c>
      <c r="C35" s="33" t="s">
        <v>333</v>
      </c>
      <c r="D35" s="178" t="s">
        <v>642</v>
      </c>
      <c r="E35" s="657"/>
      <c r="F35" s="256"/>
      <c r="G35" s="173"/>
    </row>
    <row r="36" spans="2:7" s="169" customFormat="1" ht="35.1" customHeight="1" x14ac:dyDescent="0.2">
      <c r="B36" s="160" t="s">
        <v>332</v>
      </c>
      <c r="C36" s="33" t="s">
        <v>334</v>
      </c>
      <c r="D36" s="178" t="s">
        <v>643</v>
      </c>
      <c r="E36" s="657"/>
      <c r="F36" s="256"/>
      <c r="G36" s="173"/>
    </row>
    <row r="37" spans="2:7" s="169" customFormat="1" ht="35.1" customHeight="1" x14ac:dyDescent="0.2">
      <c r="B37" s="160" t="s">
        <v>335</v>
      </c>
      <c r="C37" s="33" t="s">
        <v>336</v>
      </c>
      <c r="D37" s="178" t="s">
        <v>644</v>
      </c>
      <c r="E37" s="657"/>
      <c r="F37" s="256"/>
      <c r="G37" s="173"/>
    </row>
    <row r="38" spans="2:7" s="169" customFormat="1" ht="35.1" customHeight="1" x14ac:dyDescent="0.2">
      <c r="B38" s="160" t="s">
        <v>335</v>
      </c>
      <c r="C38" s="33" t="s">
        <v>337</v>
      </c>
      <c r="D38" s="178" t="s">
        <v>645</v>
      </c>
      <c r="E38" s="657"/>
      <c r="F38" s="256"/>
      <c r="G38" s="173"/>
    </row>
    <row r="39" spans="2:7" s="169" customFormat="1" ht="35.1" customHeight="1" x14ac:dyDescent="0.2">
      <c r="B39" s="160" t="s">
        <v>338</v>
      </c>
      <c r="C39" s="33" t="s">
        <v>339</v>
      </c>
      <c r="D39" s="178" t="s">
        <v>646</v>
      </c>
      <c r="E39" s="657"/>
      <c r="F39" s="256"/>
      <c r="G39" s="173"/>
    </row>
    <row r="40" spans="2:7" s="169" customFormat="1" ht="35.1" customHeight="1" x14ac:dyDescent="0.2">
      <c r="B40" s="160" t="s">
        <v>340</v>
      </c>
      <c r="C40" s="33" t="s">
        <v>341</v>
      </c>
      <c r="D40" s="178" t="s">
        <v>647</v>
      </c>
      <c r="E40" s="657"/>
      <c r="F40" s="256"/>
      <c r="G40" s="173"/>
    </row>
    <row r="41" spans="2:7" s="169" customFormat="1" ht="35.1" customHeight="1" x14ac:dyDescent="0.2">
      <c r="B41" s="162">
        <v>5</v>
      </c>
      <c r="C41" s="32" t="s">
        <v>342</v>
      </c>
      <c r="D41" s="178" t="s">
        <v>648</v>
      </c>
      <c r="E41" s="657">
        <v>2700</v>
      </c>
      <c r="F41" s="256">
        <v>2853</v>
      </c>
      <c r="G41" s="173"/>
    </row>
    <row r="42" spans="2:7" s="169" customFormat="1" ht="35.1" customHeight="1" x14ac:dyDescent="0.2">
      <c r="B42" s="160" t="s">
        <v>343</v>
      </c>
      <c r="C42" s="33" t="s">
        <v>344</v>
      </c>
      <c r="D42" s="178" t="s">
        <v>649</v>
      </c>
      <c r="E42" s="657"/>
      <c r="F42" s="256"/>
      <c r="G42" s="173"/>
    </row>
    <row r="43" spans="2:7" s="169" customFormat="1" ht="35.1" customHeight="1" x14ac:dyDescent="0.2">
      <c r="B43" s="160" t="s">
        <v>345</v>
      </c>
      <c r="C43" s="33" t="s">
        <v>346</v>
      </c>
      <c r="D43" s="178" t="s">
        <v>650</v>
      </c>
      <c r="E43" s="657"/>
      <c r="F43" s="256"/>
      <c r="G43" s="173"/>
    </row>
    <row r="44" spans="2:7" s="169" customFormat="1" ht="35.1" customHeight="1" x14ac:dyDescent="0.2">
      <c r="B44" s="160" t="s">
        <v>347</v>
      </c>
      <c r="C44" s="33" t="s">
        <v>348</v>
      </c>
      <c r="D44" s="178" t="s">
        <v>651</v>
      </c>
      <c r="E44" s="657"/>
      <c r="F44" s="256"/>
      <c r="G44" s="173"/>
    </row>
    <row r="45" spans="2:7" s="169" customFormat="1" ht="35.1" customHeight="1" x14ac:dyDescent="0.2">
      <c r="B45" s="160" t="s">
        <v>590</v>
      </c>
      <c r="C45" s="33" t="s">
        <v>349</v>
      </c>
      <c r="D45" s="178" t="s">
        <v>652</v>
      </c>
      <c r="E45" s="657"/>
      <c r="F45" s="256"/>
      <c r="G45" s="173"/>
    </row>
    <row r="46" spans="2:7" s="169" customFormat="1" ht="35.1" customHeight="1" x14ac:dyDescent="0.2">
      <c r="B46" s="160" t="s">
        <v>350</v>
      </c>
      <c r="C46" s="33" t="s">
        <v>351</v>
      </c>
      <c r="D46" s="178" t="s">
        <v>653</v>
      </c>
      <c r="E46" s="657"/>
      <c r="F46" s="256"/>
      <c r="G46" s="173"/>
    </row>
    <row r="47" spans="2:7" s="169" customFormat="1" ht="35.1" customHeight="1" x14ac:dyDescent="0.2">
      <c r="B47" s="160" t="s">
        <v>352</v>
      </c>
      <c r="C47" s="33" t="s">
        <v>353</v>
      </c>
      <c r="D47" s="178" t="s">
        <v>654</v>
      </c>
      <c r="E47" s="657">
        <v>2700</v>
      </c>
      <c r="F47" s="256">
        <v>2853</v>
      </c>
      <c r="G47" s="173"/>
    </row>
    <row r="48" spans="2:7" s="169" customFormat="1" ht="35.1" customHeight="1" x14ac:dyDescent="0.2">
      <c r="B48" s="160" t="s">
        <v>354</v>
      </c>
      <c r="C48" s="33" t="s">
        <v>355</v>
      </c>
      <c r="D48" s="178" t="s">
        <v>655</v>
      </c>
      <c r="E48" s="657"/>
      <c r="F48" s="256"/>
      <c r="G48" s="173"/>
    </row>
    <row r="49" spans="2:7" s="169" customFormat="1" ht="35.1" customHeight="1" x14ac:dyDescent="0.2">
      <c r="B49" s="162">
        <v>288</v>
      </c>
      <c r="C49" s="32" t="s">
        <v>154</v>
      </c>
      <c r="D49" s="178" t="s">
        <v>656</v>
      </c>
      <c r="E49" s="657"/>
      <c r="F49" s="256"/>
      <c r="G49" s="173"/>
    </row>
    <row r="50" spans="2:7" s="169" customFormat="1" ht="35.1" customHeight="1" x14ac:dyDescent="0.2">
      <c r="B50" s="162"/>
      <c r="C50" s="32" t="s">
        <v>356</v>
      </c>
      <c r="D50" s="178" t="s">
        <v>657</v>
      </c>
      <c r="E50" s="657">
        <v>19700</v>
      </c>
      <c r="F50" s="256">
        <f>F51+F58+F67+F75+F76+F77</f>
        <v>22010</v>
      </c>
      <c r="G50" s="173"/>
    </row>
    <row r="51" spans="2:7" s="169" customFormat="1" ht="35.1" customHeight="1" x14ac:dyDescent="0.2">
      <c r="B51" s="162" t="s">
        <v>155</v>
      </c>
      <c r="C51" s="32" t="s">
        <v>357</v>
      </c>
      <c r="D51" s="178" t="s">
        <v>658</v>
      </c>
      <c r="E51" s="657">
        <v>3500</v>
      </c>
      <c r="F51" s="256">
        <v>3000</v>
      </c>
      <c r="G51" s="173"/>
    </row>
    <row r="52" spans="2:7" s="169" customFormat="1" ht="35.1" customHeight="1" x14ac:dyDescent="0.2">
      <c r="B52" s="160">
        <v>10</v>
      </c>
      <c r="C52" s="33" t="s">
        <v>358</v>
      </c>
      <c r="D52" s="178" t="s">
        <v>659</v>
      </c>
      <c r="E52" s="657">
        <v>3200</v>
      </c>
      <c r="F52" s="256">
        <v>3000</v>
      </c>
      <c r="G52" s="173"/>
    </row>
    <row r="53" spans="2:7" s="169" customFormat="1" ht="35.1" customHeight="1" x14ac:dyDescent="0.2">
      <c r="B53" s="160">
        <v>11</v>
      </c>
      <c r="C53" s="33" t="s">
        <v>156</v>
      </c>
      <c r="D53" s="178" t="s">
        <v>660</v>
      </c>
      <c r="E53" s="657"/>
      <c r="F53" s="256"/>
      <c r="G53" s="173"/>
    </row>
    <row r="54" spans="2:7" s="169" customFormat="1" ht="35.1" customHeight="1" x14ac:dyDescent="0.2">
      <c r="B54" s="160">
        <v>12</v>
      </c>
      <c r="C54" s="33" t="s">
        <v>157</v>
      </c>
      <c r="D54" s="178" t="s">
        <v>661</v>
      </c>
      <c r="E54" s="657"/>
      <c r="F54" s="256"/>
      <c r="G54" s="173"/>
    </row>
    <row r="55" spans="2:7" s="169" customFormat="1" ht="35.1" customHeight="1" x14ac:dyDescent="0.2">
      <c r="B55" s="160">
        <v>13</v>
      </c>
      <c r="C55" s="33" t="s">
        <v>159</v>
      </c>
      <c r="D55" s="178" t="s">
        <v>662</v>
      </c>
      <c r="E55" s="657">
        <v>200</v>
      </c>
      <c r="F55" s="256">
        <v>75</v>
      </c>
      <c r="G55" s="173"/>
    </row>
    <row r="56" spans="2:7" s="169" customFormat="1" ht="35.1" customHeight="1" x14ac:dyDescent="0.2">
      <c r="B56" s="160">
        <v>14</v>
      </c>
      <c r="C56" s="33" t="s">
        <v>359</v>
      </c>
      <c r="D56" s="178" t="s">
        <v>663</v>
      </c>
      <c r="E56" s="657"/>
      <c r="F56" s="256"/>
      <c r="G56" s="173"/>
    </row>
    <row r="57" spans="2:7" s="169" customFormat="1" ht="35.1" customHeight="1" x14ac:dyDescent="0.2">
      <c r="B57" s="160">
        <v>15</v>
      </c>
      <c r="C57" s="31" t="s">
        <v>161</v>
      </c>
      <c r="D57" s="178" t="s">
        <v>664</v>
      </c>
      <c r="E57" s="657">
        <v>100</v>
      </c>
      <c r="F57" s="256">
        <v>100</v>
      </c>
      <c r="G57" s="173"/>
    </row>
    <row r="58" spans="2:7" s="169" customFormat="1" ht="35.1" customHeight="1" x14ac:dyDescent="0.2">
      <c r="B58" s="162"/>
      <c r="C58" s="32" t="s">
        <v>360</v>
      </c>
      <c r="D58" s="178" t="s">
        <v>665</v>
      </c>
      <c r="E58" s="657">
        <v>11500</v>
      </c>
      <c r="F58" s="256">
        <v>15000</v>
      </c>
      <c r="G58" s="173"/>
    </row>
    <row r="59" spans="2:7" s="170" customFormat="1" ht="35.1" customHeight="1" x14ac:dyDescent="0.2">
      <c r="B59" s="160" t="s">
        <v>361</v>
      </c>
      <c r="C59" s="33" t="s">
        <v>362</v>
      </c>
      <c r="D59" s="178" t="s">
        <v>666</v>
      </c>
      <c r="E59" s="658">
        <v>1500</v>
      </c>
      <c r="F59" s="257"/>
      <c r="G59" s="174"/>
    </row>
    <row r="60" spans="2:7" s="170" customFormat="1" ht="35.1" customHeight="1" x14ac:dyDescent="0.2">
      <c r="B60" s="160" t="s">
        <v>363</v>
      </c>
      <c r="C60" s="33" t="s">
        <v>704</v>
      </c>
      <c r="D60" s="178" t="s">
        <v>667</v>
      </c>
      <c r="E60" s="658"/>
      <c r="F60" s="257"/>
      <c r="G60" s="174"/>
    </row>
    <row r="61" spans="2:7" s="169" customFormat="1" ht="35.1" customHeight="1" x14ac:dyDescent="0.2">
      <c r="B61" s="160" t="s">
        <v>364</v>
      </c>
      <c r="C61" s="33" t="s">
        <v>365</v>
      </c>
      <c r="D61" s="178" t="s">
        <v>668</v>
      </c>
      <c r="E61" s="657"/>
      <c r="F61" s="256"/>
      <c r="G61" s="173"/>
    </row>
    <row r="62" spans="2:7" s="170" customFormat="1" ht="35.1" customHeight="1" x14ac:dyDescent="0.2">
      <c r="B62" s="160" t="s">
        <v>366</v>
      </c>
      <c r="C62" s="33" t="s">
        <v>367</v>
      </c>
      <c r="D62" s="178" t="s">
        <v>669</v>
      </c>
      <c r="E62" s="658"/>
      <c r="F62" s="257"/>
      <c r="G62" s="174"/>
    </row>
    <row r="63" spans="2:7" ht="35.1" customHeight="1" x14ac:dyDescent="0.2">
      <c r="B63" s="160" t="s">
        <v>368</v>
      </c>
      <c r="C63" s="33" t="s">
        <v>369</v>
      </c>
      <c r="D63" s="178" t="s">
        <v>670</v>
      </c>
      <c r="E63" s="659">
        <v>10000</v>
      </c>
      <c r="F63" s="259">
        <v>15000</v>
      </c>
      <c r="G63" s="175"/>
    </row>
    <row r="64" spans="2:7" ht="35.1" customHeight="1" x14ac:dyDescent="0.2">
      <c r="B64" s="160" t="s">
        <v>370</v>
      </c>
      <c r="C64" s="33" t="s">
        <v>371</v>
      </c>
      <c r="D64" s="178" t="s">
        <v>671</v>
      </c>
      <c r="E64" s="659"/>
      <c r="F64" s="259"/>
      <c r="G64" s="175"/>
    </row>
    <row r="65" spans="2:7" ht="35.1" customHeight="1" x14ac:dyDescent="0.2">
      <c r="B65" s="160" t="s">
        <v>372</v>
      </c>
      <c r="C65" s="33" t="s">
        <v>373</v>
      </c>
      <c r="D65" s="178" t="s">
        <v>672</v>
      </c>
      <c r="E65" s="659"/>
      <c r="F65" s="259"/>
      <c r="G65" s="175"/>
    </row>
    <row r="66" spans="2:7" ht="35.1" customHeight="1" x14ac:dyDescent="0.2">
      <c r="B66" s="162">
        <v>21</v>
      </c>
      <c r="C66" s="32" t="s">
        <v>374</v>
      </c>
      <c r="D66" s="178" t="s">
        <v>673</v>
      </c>
      <c r="E66" s="659"/>
      <c r="F66" s="259"/>
      <c r="G66" s="175"/>
    </row>
    <row r="67" spans="2:7" ht="35.1" customHeight="1" x14ac:dyDescent="0.2">
      <c r="B67" s="162">
        <v>22</v>
      </c>
      <c r="C67" s="32" t="s">
        <v>375</v>
      </c>
      <c r="D67" s="178" t="s">
        <v>674</v>
      </c>
      <c r="E67" s="659">
        <v>400</v>
      </c>
      <c r="F67" s="259">
        <v>380</v>
      </c>
      <c r="G67" s="175"/>
    </row>
    <row r="68" spans="2:7" ht="35.1" customHeight="1" x14ac:dyDescent="0.2">
      <c r="B68" s="162">
        <v>236</v>
      </c>
      <c r="C68" s="32" t="s">
        <v>376</v>
      </c>
      <c r="D68" s="178" t="s">
        <v>675</v>
      </c>
      <c r="E68" s="659"/>
      <c r="F68" s="259"/>
      <c r="G68" s="175"/>
    </row>
    <row r="69" spans="2:7" ht="35.1" customHeight="1" x14ac:dyDescent="0.2">
      <c r="B69" s="162" t="s">
        <v>377</v>
      </c>
      <c r="C69" s="32" t="s">
        <v>378</v>
      </c>
      <c r="D69" s="178" t="s">
        <v>676</v>
      </c>
      <c r="E69" s="659"/>
      <c r="F69" s="259"/>
      <c r="G69" s="175"/>
    </row>
    <row r="70" spans="2:7" ht="35.1" customHeight="1" x14ac:dyDescent="0.2">
      <c r="B70" s="160" t="s">
        <v>379</v>
      </c>
      <c r="C70" s="33" t="s">
        <v>380</v>
      </c>
      <c r="D70" s="178" t="s">
        <v>677</v>
      </c>
      <c r="E70" s="659"/>
      <c r="F70" s="259"/>
      <c r="G70" s="175"/>
    </row>
    <row r="71" spans="2:7" ht="35.1" customHeight="1" x14ac:dyDescent="0.2">
      <c r="B71" s="160" t="s">
        <v>381</v>
      </c>
      <c r="C71" s="33" t="s">
        <v>382</v>
      </c>
      <c r="D71" s="178" t="s">
        <v>678</v>
      </c>
      <c r="E71" s="659"/>
      <c r="F71" s="259"/>
      <c r="G71" s="175"/>
    </row>
    <row r="72" spans="2:7" ht="35.1" customHeight="1" x14ac:dyDescent="0.2">
      <c r="B72" s="160" t="s">
        <v>383</v>
      </c>
      <c r="C72" s="33" t="s">
        <v>384</v>
      </c>
      <c r="D72" s="178" t="s">
        <v>679</v>
      </c>
      <c r="E72" s="659"/>
      <c r="F72" s="259"/>
      <c r="G72" s="175"/>
    </row>
    <row r="73" spans="2:7" ht="35.1" customHeight="1" x14ac:dyDescent="0.2">
      <c r="B73" s="160" t="s">
        <v>385</v>
      </c>
      <c r="C73" s="33" t="s">
        <v>386</v>
      </c>
      <c r="D73" s="178" t="s">
        <v>680</v>
      </c>
      <c r="E73" s="659"/>
      <c r="F73" s="259"/>
      <c r="G73" s="175"/>
    </row>
    <row r="74" spans="2:7" ht="35.1" customHeight="1" x14ac:dyDescent="0.2">
      <c r="B74" s="160" t="s">
        <v>387</v>
      </c>
      <c r="C74" s="33" t="s">
        <v>388</v>
      </c>
      <c r="D74" s="178" t="s">
        <v>681</v>
      </c>
      <c r="E74" s="659"/>
      <c r="F74" s="259"/>
      <c r="G74" s="175"/>
    </row>
    <row r="75" spans="2:7" ht="35.1" customHeight="1" x14ac:dyDescent="0.2">
      <c r="B75" s="162">
        <v>24</v>
      </c>
      <c r="C75" s="32" t="s">
        <v>389</v>
      </c>
      <c r="D75" s="178" t="s">
        <v>682</v>
      </c>
      <c r="E75" s="659">
        <v>3500</v>
      </c>
      <c r="F75" s="259">
        <v>3000</v>
      </c>
      <c r="G75" s="175"/>
    </row>
    <row r="76" spans="2:7" ht="35.1" customHeight="1" x14ac:dyDescent="0.2">
      <c r="B76" s="162">
        <v>27</v>
      </c>
      <c r="C76" s="32" t="s">
        <v>390</v>
      </c>
      <c r="D76" s="178" t="s">
        <v>683</v>
      </c>
      <c r="E76" s="659">
        <v>500</v>
      </c>
      <c r="F76" s="259">
        <v>350</v>
      </c>
      <c r="G76" s="175"/>
    </row>
    <row r="77" spans="2:7" ht="35.1" customHeight="1" x14ac:dyDescent="0.2">
      <c r="B77" s="162" t="s">
        <v>391</v>
      </c>
      <c r="C77" s="32" t="s">
        <v>392</v>
      </c>
      <c r="D77" s="178" t="s">
        <v>684</v>
      </c>
      <c r="E77" s="659">
        <v>300</v>
      </c>
      <c r="F77" s="259">
        <v>280</v>
      </c>
      <c r="G77" s="175"/>
    </row>
    <row r="78" spans="2:7" ht="35.1" customHeight="1" x14ac:dyDescent="0.2">
      <c r="B78" s="162"/>
      <c r="C78" s="32" t="s">
        <v>393</v>
      </c>
      <c r="D78" s="178" t="s">
        <v>685</v>
      </c>
      <c r="E78" s="659">
        <v>152980</v>
      </c>
      <c r="F78" s="259">
        <f>F9+F50</f>
        <v>133163</v>
      </c>
      <c r="G78" s="175"/>
    </row>
    <row r="79" spans="2:7" ht="35.1" customHeight="1" x14ac:dyDescent="0.2">
      <c r="B79" s="162">
        <v>88</v>
      </c>
      <c r="C79" s="32" t="s">
        <v>165</v>
      </c>
      <c r="D79" s="178" t="s">
        <v>686</v>
      </c>
      <c r="E79" s="659"/>
      <c r="F79" s="259"/>
      <c r="G79" s="175"/>
    </row>
    <row r="80" spans="2:7" ht="35.1" customHeight="1" x14ac:dyDescent="0.2">
      <c r="B80" s="162"/>
      <c r="C80" s="32" t="s">
        <v>45</v>
      </c>
      <c r="D80" s="179"/>
      <c r="E80" s="659"/>
      <c r="F80" s="259"/>
      <c r="G80" s="175"/>
    </row>
    <row r="81" spans="2:7" ht="35.1" customHeight="1" x14ac:dyDescent="0.2">
      <c r="B81" s="162"/>
      <c r="C81" s="32" t="s">
        <v>394</v>
      </c>
      <c r="D81" s="178" t="s">
        <v>395</v>
      </c>
      <c r="E81" s="659">
        <v>74964</v>
      </c>
      <c r="F81" s="259">
        <f>F82+F94+F97-F101</f>
        <v>73576</v>
      </c>
      <c r="G81" s="175"/>
    </row>
    <row r="82" spans="2:7" ht="35.1" customHeight="1" x14ac:dyDescent="0.2">
      <c r="B82" s="162">
        <v>30</v>
      </c>
      <c r="C82" s="32" t="s">
        <v>396</v>
      </c>
      <c r="D82" s="178" t="s">
        <v>397</v>
      </c>
      <c r="E82" s="659">
        <v>66726</v>
      </c>
      <c r="F82" s="259">
        <v>66726</v>
      </c>
      <c r="G82" s="175"/>
    </row>
    <row r="83" spans="2:7" ht="35.1" customHeight="1" x14ac:dyDescent="0.2">
      <c r="B83" s="160">
        <v>300</v>
      </c>
      <c r="C83" s="33" t="s">
        <v>166</v>
      </c>
      <c r="D83" s="178" t="s">
        <v>398</v>
      </c>
      <c r="E83" s="659"/>
      <c r="F83" s="259"/>
      <c r="G83" s="175"/>
    </row>
    <row r="84" spans="2:7" ht="35.1" customHeight="1" x14ac:dyDescent="0.2">
      <c r="B84" s="160">
        <v>301</v>
      </c>
      <c r="C84" s="33" t="s">
        <v>399</v>
      </c>
      <c r="D84" s="178" t="s">
        <v>400</v>
      </c>
      <c r="E84" s="659"/>
      <c r="F84" s="259"/>
      <c r="G84" s="175"/>
    </row>
    <row r="85" spans="2:7" ht="35.1" customHeight="1" x14ac:dyDescent="0.2">
      <c r="B85" s="160">
        <v>302</v>
      </c>
      <c r="C85" s="33" t="s">
        <v>167</v>
      </c>
      <c r="D85" s="178" t="s">
        <v>401</v>
      </c>
      <c r="E85" s="659"/>
      <c r="F85" s="259"/>
      <c r="G85" s="175"/>
    </row>
    <row r="86" spans="2:7" ht="35.1" customHeight="1" x14ac:dyDescent="0.2">
      <c r="B86" s="160">
        <v>303</v>
      </c>
      <c r="C86" s="33" t="s">
        <v>168</v>
      </c>
      <c r="D86" s="178" t="s">
        <v>402</v>
      </c>
      <c r="E86" s="659">
        <v>66726</v>
      </c>
      <c r="F86" s="259">
        <v>66726</v>
      </c>
      <c r="G86" s="175"/>
    </row>
    <row r="87" spans="2:7" ht="35.1" customHeight="1" x14ac:dyDescent="0.2">
      <c r="B87" s="160">
        <v>304</v>
      </c>
      <c r="C87" s="33" t="s">
        <v>169</v>
      </c>
      <c r="D87" s="178" t="s">
        <v>403</v>
      </c>
      <c r="E87" s="659"/>
      <c r="F87" s="259"/>
      <c r="G87" s="175"/>
    </row>
    <row r="88" spans="2:7" ht="35.1" customHeight="1" x14ac:dyDescent="0.2">
      <c r="B88" s="160">
        <v>305</v>
      </c>
      <c r="C88" s="33" t="s">
        <v>170</v>
      </c>
      <c r="D88" s="178" t="s">
        <v>404</v>
      </c>
      <c r="E88" s="659"/>
      <c r="F88" s="259"/>
      <c r="G88" s="175"/>
    </row>
    <row r="89" spans="2:7" ht="35.1" customHeight="1" x14ac:dyDescent="0.2">
      <c r="B89" s="160">
        <v>306</v>
      </c>
      <c r="C89" s="33" t="s">
        <v>171</v>
      </c>
      <c r="D89" s="178" t="s">
        <v>405</v>
      </c>
      <c r="E89" s="659"/>
      <c r="F89" s="259"/>
      <c r="G89" s="175"/>
    </row>
    <row r="90" spans="2:7" ht="35.1" customHeight="1" x14ac:dyDescent="0.2">
      <c r="B90" s="160">
        <v>309</v>
      </c>
      <c r="C90" s="33" t="s">
        <v>172</v>
      </c>
      <c r="D90" s="178" t="s">
        <v>406</v>
      </c>
      <c r="E90" s="659"/>
      <c r="F90" s="259"/>
      <c r="G90" s="175"/>
    </row>
    <row r="91" spans="2:7" ht="35.1" customHeight="1" x14ac:dyDescent="0.2">
      <c r="B91" s="162">
        <v>31</v>
      </c>
      <c r="C91" s="32" t="s">
        <v>407</v>
      </c>
      <c r="D91" s="178" t="s">
        <v>408</v>
      </c>
      <c r="E91" s="659"/>
      <c r="F91" s="259"/>
      <c r="G91" s="175"/>
    </row>
    <row r="92" spans="2:7" ht="35.1" customHeight="1" x14ac:dyDescent="0.2">
      <c r="B92" s="162" t="s">
        <v>409</v>
      </c>
      <c r="C92" s="32" t="s">
        <v>410</v>
      </c>
      <c r="D92" s="178" t="s">
        <v>411</v>
      </c>
      <c r="E92" s="659"/>
      <c r="F92" s="259"/>
      <c r="G92" s="175"/>
    </row>
    <row r="93" spans="2:7" ht="35.1" customHeight="1" x14ac:dyDescent="0.2">
      <c r="B93" s="162">
        <v>32</v>
      </c>
      <c r="C93" s="32" t="s">
        <v>173</v>
      </c>
      <c r="D93" s="178" t="s">
        <v>412</v>
      </c>
      <c r="E93" s="659"/>
      <c r="F93" s="259"/>
      <c r="G93" s="175"/>
    </row>
    <row r="94" spans="2:7" ht="57.75" customHeight="1" x14ac:dyDescent="0.2">
      <c r="B94" s="162">
        <v>330</v>
      </c>
      <c r="C94" s="32" t="s">
        <v>413</v>
      </c>
      <c r="D94" s="178" t="s">
        <v>414</v>
      </c>
      <c r="E94" s="659">
        <v>3500</v>
      </c>
      <c r="F94" s="259">
        <v>3600</v>
      </c>
      <c r="G94" s="175"/>
    </row>
    <row r="95" spans="2:7" ht="63" customHeight="1" x14ac:dyDescent="0.2">
      <c r="B95" s="162" t="s">
        <v>174</v>
      </c>
      <c r="C95" s="32" t="s">
        <v>415</v>
      </c>
      <c r="D95" s="178" t="s">
        <v>416</v>
      </c>
      <c r="E95" s="659"/>
      <c r="F95" s="259"/>
      <c r="G95" s="175"/>
    </row>
    <row r="96" spans="2:7" ht="62.25" customHeight="1" x14ac:dyDescent="0.2">
      <c r="B96" s="162" t="s">
        <v>174</v>
      </c>
      <c r="C96" s="32" t="s">
        <v>417</v>
      </c>
      <c r="D96" s="178" t="s">
        <v>418</v>
      </c>
      <c r="E96" s="659"/>
      <c r="F96" s="259"/>
      <c r="G96" s="175"/>
    </row>
    <row r="97" spans="1:7" ht="35.1" customHeight="1" x14ac:dyDescent="0.2">
      <c r="B97" s="162">
        <v>34</v>
      </c>
      <c r="C97" s="32" t="s">
        <v>419</v>
      </c>
      <c r="D97" s="178" t="s">
        <v>420</v>
      </c>
      <c r="E97" s="659">
        <v>40572</v>
      </c>
      <c r="F97" s="259">
        <f>F98+F99</f>
        <v>39084</v>
      </c>
      <c r="G97" s="175"/>
    </row>
    <row r="98" spans="1:7" ht="35.1" customHeight="1" x14ac:dyDescent="0.2">
      <c r="A98" s="214"/>
      <c r="B98" s="524">
        <v>340</v>
      </c>
      <c r="C98" s="33" t="s">
        <v>421</v>
      </c>
      <c r="D98" s="178" t="s">
        <v>422</v>
      </c>
      <c r="E98" s="659">
        <v>38857</v>
      </c>
      <c r="F98" s="260">
        <v>38139</v>
      </c>
      <c r="G98" s="176"/>
    </row>
    <row r="99" spans="1:7" ht="35.1" customHeight="1" x14ac:dyDescent="0.2">
      <c r="A99" s="214"/>
      <c r="B99" s="524">
        <v>341</v>
      </c>
      <c r="C99" s="33" t="s">
        <v>423</v>
      </c>
      <c r="D99" s="178" t="s">
        <v>424</v>
      </c>
      <c r="E99" s="659">
        <v>1715</v>
      </c>
      <c r="F99" s="260">
        <v>945</v>
      </c>
      <c r="G99" s="176"/>
    </row>
    <row r="100" spans="1:7" ht="35.1" customHeight="1" x14ac:dyDescent="0.2">
      <c r="A100" s="214"/>
      <c r="B100" s="525"/>
      <c r="C100" s="32" t="s">
        <v>425</v>
      </c>
      <c r="D100" s="178" t="s">
        <v>426</v>
      </c>
      <c r="E100" s="659"/>
      <c r="F100" s="259"/>
      <c r="G100" s="175"/>
    </row>
    <row r="101" spans="1:7" ht="35.1" customHeight="1" x14ac:dyDescent="0.2">
      <c r="A101" s="214"/>
      <c r="B101" s="525">
        <v>35</v>
      </c>
      <c r="C101" s="32" t="s">
        <v>427</v>
      </c>
      <c r="D101" s="178" t="s">
        <v>428</v>
      </c>
      <c r="E101" s="659">
        <v>35834</v>
      </c>
      <c r="F101" s="259">
        <v>35834</v>
      </c>
      <c r="G101" s="175"/>
    </row>
    <row r="102" spans="1:7" ht="35.1" customHeight="1" x14ac:dyDescent="0.2">
      <c r="B102" s="160">
        <v>350</v>
      </c>
      <c r="C102" s="33" t="s">
        <v>429</v>
      </c>
      <c r="D102" s="178" t="s">
        <v>430</v>
      </c>
      <c r="E102" s="659">
        <v>35834</v>
      </c>
      <c r="F102" s="259">
        <v>35834</v>
      </c>
      <c r="G102" s="175"/>
    </row>
    <row r="103" spans="1:7" ht="35.1" customHeight="1" x14ac:dyDescent="0.2">
      <c r="B103" s="160">
        <v>351</v>
      </c>
      <c r="C103" s="33" t="s">
        <v>431</v>
      </c>
      <c r="D103" s="178" t="s">
        <v>432</v>
      </c>
      <c r="E103" s="659"/>
      <c r="F103" s="259"/>
      <c r="G103" s="175"/>
    </row>
    <row r="104" spans="1:7" ht="35.1" customHeight="1" x14ac:dyDescent="0.2">
      <c r="B104" s="162"/>
      <c r="C104" s="32" t="s">
        <v>433</v>
      </c>
      <c r="D104" s="178" t="s">
        <v>434</v>
      </c>
      <c r="E104" s="659">
        <v>2100</v>
      </c>
      <c r="F104" s="259">
        <v>2600</v>
      </c>
      <c r="G104" s="175"/>
    </row>
    <row r="105" spans="1:7" ht="35.1" customHeight="1" x14ac:dyDescent="0.2">
      <c r="B105" s="162">
        <v>40</v>
      </c>
      <c r="C105" s="32" t="s">
        <v>435</v>
      </c>
      <c r="D105" s="178" t="s">
        <v>436</v>
      </c>
      <c r="E105" s="659">
        <v>2100</v>
      </c>
      <c r="F105" s="259">
        <v>2600</v>
      </c>
      <c r="G105" s="175"/>
    </row>
    <row r="106" spans="1:7" ht="35.1" customHeight="1" x14ac:dyDescent="0.2">
      <c r="B106" s="160">
        <v>400</v>
      </c>
      <c r="C106" s="33" t="s">
        <v>175</v>
      </c>
      <c r="D106" s="178" t="s">
        <v>437</v>
      </c>
      <c r="E106" s="659"/>
      <c r="F106" s="259"/>
      <c r="G106" s="175"/>
    </row>
    <row r="107" spans="1:7" ht="35.1" customHeight="1" x14ac:dyDescent="0.2">
      <c r="B107" s="160">
        <v>401</v>
      </c>
      <c r="C107" s="33" t="s">
        <v>438</v>
      </c>
      <c r="D107" s="178" t="s">
        <v>439</v>
      </c>
      <c r="E107" s="659"/>
      <c r="F107" s="259"/>
      <c r="G107" s="175"/>
    </row>
    <row r="108" spans="1:7" ht="35.1" customHeight="1" x14ac:dyDescent="0.2">
      <c r="B108" s="160">
        <v>403</v>
      </c>
      <c r="C108" s="33" t="s">
        <v>176</v>
      </c>
      <c r="D108" s="178" t="s">
        <v>440</v>
      </c>
      <c r="E108" s="659"/>
      <c r="F108" s="259"/>
      <c r="G108" s="175"/>
    </row>
    <row r="109" spans="1:7" ht="35.1" customHeight="1" x14ac:dyDescent="0.2">
      <c r="B109" s="160">
        <v>404</v>
      </c>
      <c r="C109" s="33" t="s">
        <v>177</v>
      </c>
      <c r="D109" s="178" t="s">
        <v>441</v>
      </c>
      <c r="E109" s="659">
        <v>2100</v>
      </c>
      <c r="F109" s="259">
        <v>2600</v>
      </c>
      <c r="G109" s="175"/>
    </row>
    <row r="110" spans="1:7" ht="35.1" customHeight="1" x14ac:dyDescent="0.2">
      <c r="B110" s="160">
        <v>405</v>
      </c>
      <c r="C110" s="33" t="s">
        <v>442</v>
      </c>
      <c r="D110" s="178" t="s">
        <v>443</v>
      </c>
      <c r="E110" s="659"/>
      <c r="F110" s="259"/>
      <c r="G110" s="175"/>
    </row>
    <row r="111" spans="1:7" ht="35.1" customHeight="1" x14ac:dyDescent="0.2">
      <c r="B111" s="160" t="s">
        <v>178</v>
      </c>
      <c r="C111" s="33" t="s">
        <v>179</v>
      </c>
      <c r="D111" s="178" t="s">
        <v>444</v>
      </c>
      <c r="E111" s="659"/>
      <c r="F111" s="259"/>
      <c r="G111" s="175"/>
    </row>
    <row r="112" spans="1:7" ht="35.1" customHeight="1" x14ac:dyDescent="0.2">
      <c r="B112" s="162">
        <v>41</v>
      </c>
      <c r="C112" s="32" t="s">
        <v>445</v>
      </c>
      <c r="D112" s="178" t="s">
        <v>446</v>
      </c>
      <c r="E112" s="659"/>
      <c r="F112" s="259"/>
      <c r="G112" s="175"/>
    </row>
    <row r="113" spans="2:7" ht="35.1" customHeight="1" x14ac:dyDescent="0.2">
      <c r="B113" s="160">
        <v>410</v>
      </c>
      <c r="C113" s="33" t="s">
        <v>180</v>
      </c>
      <c r="D113" s="178" t="s">
        <v>447</v>
      </c>
      <c r="E113" s="659"/>
      <c r="F113" s="259"/>
      <c r="G113" s="175"/>
    </row>
    <row r="114" spans="2:7" ht="35.1" customHeight="1" x14ac:dyDescent="0.2">
      <c r="B114" s="160">
        <v>411</v>
      </c>
      <c r="C114" s="33" t="s">
        <v>181</v>
      </c>
      <c r="D114" s="178" t="s">
        <v>448</v>
      </c>
      <c r="E114" s="659"/>
      <c r="F114" s="259"/>
      <c r="G114" s="175"/>
    </row>
    <row r="115" spans="2:7" ht="35.1" customHeight="1" x14ac:dyDescent="0.2">
      <c r="B115" s="160">
        <v>412</v>
      </c>
      <c r="C115" s="33" t="s">
        <v>449</v>
      </c>
      <c r="D115" s="178" t="s">
        <v>450</v>
      </c>
      <c r="E115" s="659"/>
      <c r="F115" s="259"/>
      <c r="G115" s="175"/>
    </row>
    <row r="116" spans="2:7" ht="35.1" customHeight="1" x14ac:dyDescent="0.2">
      <c r="B116" s="160">
        <v>413</v>
      </c>
      <c r="C116" s="33" t="s">
        <v>451</v>
      </c>
      <c r="D116" s="178" t="s">
        <v>452</v>
      </c>
      <c r="E116" s="659"/>
      <c r="F116" s="259"/>
      <c r="G116" s="175"/>
    </row>
    <row r="117" spans="2:7" ht="35.1" customHeight="1" x14ac:dyDescent="0.2">
      <c r="B117" s="160">
        <v>414</v>
      </c>
      <c r="C117" s="33" t="s">
        <v>453</v>
      </c>
      <c r="D117" s="178" t="s">
        <v>454</v>
      </c>
      <c r="E117" s="659"/>
      <c r="F117" s="259"/>
      <c r="G117" s="175"/>
    </row>
    <row r="118" spans="2:7" ht="35.1" customHeight="1" x14ac:dyDescent="0.2">
      <c r="B118" s="160">
        <v>415</v>
      </c>
      <c r="C118" s="33" t="s">
        <v>455</v>
      </c>
      <c r="D118" s="178" t="s">
        <v>456</v>
      </c>
      <c r="E118" s="659"/>
      <c r="F118" s="259"/>
      <c r="G118" s="175"/>
    </row>
    <row r="119" spans="2:7" ht="35.1" customHeight="1" x14ac:dyDescent="0.2">
      <c r="B119" s="160">
        <v>416</v>
      </c>
      <c r="C119" s="33" t="s">
        <v>457</v>
      </c>
      <c r="D119" s="178" t="s">
        <v>458</v>
      </c>
      <c r="E119" s="659"/>
      <c r="F119" s="259"/>
      <c r="G119" s="175"/>
    </row>
    <row r="120" spans="2:7" ht="35.1" customHeight="1" x14ac:dyDescent="0.2">
      <c r="B120" s="160">
        <v>419</v>
      </c>
      <c r="C120" s="33" t="s">
        <v>459</v>
      </c>
      <c r="D120" s="178" t="s">
        <v>460</v>
      </c>
      <c r="E120" s="659"/>
      <c r="F120" s="259"/>
      <c r="G120" s="175"/>
    </row>
    <row r="121" spans="2:7" ht="35.1" customHeight="1" x14ac:dyDescent="0.2">
      <c r="B121" s="162">
        <v>498</v>
      </c>
      <c r="C121" s="32" t="s">
        <v>461</v>
      </c>
      <c r="D121" s="178" t="s">
        <v>462</v>
      </c>
      <c r="E121" s="659"/>
      <c r="F121" s="259"/>
      <c r="G121" s="175"/>
    </row>
    <row r="122" spans="2:7" ht="35.1" customHeight="1" x14ac:dyDescent="0.2">
      <c r="B122" s="162" t="s">
        <v>463</v>
      </c>
      <c r="C122" s="32" t="s">
        <v>464</v>
      </c>
      <c r="D122" s="178" t="s">
        <v>465</v>
      </c>
      <c r="E122" s="659">
        <v>75916</v>
      </c>
      <c r="F122" s="259">
        <f>F131+F139+F140+F141+F142</f>
        <v>56987</v>
      </c>
      <c r="G122" s="175"/>
    </row>
    <row r="123" spans="2:7" ht="35.1" customHeight="1" x14ac:dyDescent="0.2">
      <c r="B123" s="162">
        <v>42</v>
      </c>
      <c r="C123" s="32" t="s">
        <v>466</v>
      </c>
      <c r="D123" s="178" t="s">
        <v>467</v>
      </c>
      <c r="E123" s="659"/>
      <c r="F123" s="259"/>
      <c r="G123" s="175"/>
    </row>
    <row r="124" spans="2:7" ht="35.1" customHeight="1" x14ac:dyDescent="0.2">
      <c r="B124" s="160">
        <v>420</v>
      </c>
      <c r="C124" s="33" t="s">
        <v>468</v>
      </c>
      <c r="D124" s="178" t="s">
        <v>469</v>
      </c>
      <c r="E124" s="659"/>
      <c r="F124" s="259"/>
      <c r="G124" s="175"/>
    </row>
    <row r="125" spans="2:7" ht="35.1" customHeight="1" x14ac:dyDescent="0.2">
      <c r="B125" s="160">
        <v>421</v>
      </c>
      <c r="C125" s="33" t="s">
        <v>470</v>
      </c>
      <c r="D125" s="178" t="s">
        <v>471</v>
      </c>
      <c r="E125" s="659"/>
      <c r="F125" s="259"/>
      <c r="G125" s="175"/>
    </row>
    <row r="126" spans="2:7" ht="35.1" customHeight="1" x14ac:dyDescent="0.2">
      <c r="B126" s="160">
        <v>422</v>
      </c>
      <c r="C126" s="33" t="s">
        <v>384</v>
      </c>
      <c r="D126" s="178" t="s">
        <v>472</v>
      </c>
      <c r="E126" s="660"/>
      <c r="F126" s="260"/>
      <c r="G126" s="176"/>
    </row>
    <row r="127" spans="2:7" ht="35.1" customHeight="1" x14ac:dyDescent="0.2">
      <c r="B127" s="160">
        <v>423</v>
      </c>
      <c r="C127" s="33" t="s">
        <v>386</v>
      </c>
      <c r="D127" s="178" t="s">
        <v>473</v>
      </c>
      <c r="E127" s="660"/>
      <c r="F127" s="260"/>
    </row>
    <row r="128" spans="2:7" ht="35.1" customHeight="1" x14ac:dyDescent="0.2">
      <c r="B128" s="160">
        <v>427</v>
      </c>
      <c r="C128" s="33" t="s">
        <v>474</v>
      </c>
      <c r="D128" s="178" t="s">
        <v>475</v>
      </c>
      <c r="E128" s="660"/>
      <c r="F128" s="260"/>
    </row>
    <row r="129" spans="2:6" ht="35.1" customHeight="1" x14ac:dyDescent="0.2">
      <c r="B129" s="160" t="s">
        <v>476</v>
      </c>
      <c r="C129" s="33" t="s">
        <v>477</v>
      </c>
      <c r="D129" s="178" t="s">
        <v>478</v>
      </c>
      <c r="E129" s="660"/>
      <c r="F129" s="260"/>
    </row>
    <row r="130" spans="2:6" ht="35.1" customHeight="1" x14ac:dyDescent="0.2">
      <c r="B130" s="162">
        <v>430</v>
      </c>
      <c r="C130" s="32" t="s">
        <v>479</v>
      </c>
      <c r="D130" s="178" t="s">
        <v>480</v>
      </c>
      <c r="E130" s="660"/>
      <c r="F130" s="260"/>
    </row>
    <row r="131" spans="2:6" ht="35.1" customHeight="1" x14ac:dyDescent="0.2">
      <c r="B131" s="162" t="s">
        <v>481</v>
      </c>
      <c r="C131" s="32" t="s">
        <v>482</v>
      </c>
      <c r="D131" s="178" t="s">
        <v>483</v>
      </c>
      <c r="E131" s="660">
        <v>7000</v>
      </c>
      <c r="F131" s="260">
        <v>7137</v>
      </c>
    </row>
    <row r="132" spans="2:6" ht="35.1" customHeight="1" x14ac:dyDescent="0.2">
      <c r="B132" s="160">
        <v>431</v>
      </c>
      <c r="C132" s="33" t="s">
        <v>484</v>
      </c>
      <c r="D132" s="178" t="s">
        <v>485</v>
      </c>
      <c r="E132" s="660"/>
      <c r="F132" s="260"/>
    </row>
    <row r="133" spans="2:6" ht="35.1" customHeight="1" x14ac:dyDescent="0.2">
      <c r="B133" s="160">
        <v>432</v>
      </c>
      <c r="C133" s="33" t="s">
        <v>486</v>
      </c>
      <c r="D133" s="178" t="s">
        <v>487</v>
      </c>
      <c r="E133" s="660"/>
      <c r="F133" s="260"/>
    </row>
    <row r="134" spans="2:6" ht="35.1" customHeight="1" x14ac:dyDescent="0.2">
      <c r="B134" s="160">
        <v>433</v>
      </c>
      <c r="C134" s="33" t="s">
        <v>488</v>
      </c>
      <c r="D134" s="178" t="s">
        <v>489</v>
      </c>
      <c r="E134" s="660"/>
      <c r="F134" s="260"/>
    </row>
    <row r="135" spans="2:6" ht="35.1" customHeight="1" x14ac:dyDescent="0.2">
      <c r="B135" s="160">
        <v>434</v>
      </c>
      <c r="C135" s="33" t="s">
        <v>490</v>
      </c>
      <c r="D135" s="178" t="s">
        <v>491</v>
      </c>
      <c r="E135" s="660"/>
      <c r="F135" s="260"/>
    </row>
    <row r="136" spans="2:6" ht="35.1" customHeight="1" x14ac:dyDescent="0.2">
      <c r="B136" s="160">
        <v>435</v>
      </c>
      <c r="C136" s="33" t="s">
        <v>492</v>
      </c>
      <c r="D136" s="178" t="s">
        <v>493</v>
      </c>
      <c r="E136" s="660">
        <v>7000</v>
      </c>
      <c r="F136" s="260">
        <v>7137</v>
      </c>
    </row>
    <row r="137" spans="2:6" ht="35.1" customHeight="1" x14ac:dyDescent="0.2">
      <c r="B137" s="160">
        <v>436</v>
      </c>
      <c r="C137" s="33" t="s">
        <v>494</v>
      </c>
      <c r="D137" s="178" t="s">
        <v>495</v>
      </c>
      <c r="E137" s="660"/>
      <c r="F137" s="260"/>
    </row>
    <row r="138" spans="2:6" ht="35.1" customHeight="1" x14ac:dyDescent="0.2">
      <c r="B138" s="160">
        <v>439</v>
      </c>
      <c r="C138" s="33" t="s">
        <v>496</v>
      </c>
      <c r="D138" s="178" t="s">
        <v>497</v>
      </c>
      <c r="E138" s="660"/>
      <c r="F138" s="260"/>
    </row>
    <row r="139" spans="2:6" ht="35.1" customHeight="1" x14ac:dyDescent="0.2">
      <c r="B139" s="162" t="s">
        <v>498</v>
      </c>
      <c r="C139" s="32" t="s">
        <v>499</v>
      </c>
      <c r="D139" s="178" t="s">
        <v>500</v>
      </c>
      <c r="E139" s="660">
        <v>3000</v>
      </c>
      <c r="F139" s="260">
        <v>3200</v>
      </c>
    </row>
    <row r="140" spans="2:6" ht="35.1" customHeight="1" x14ac:dyDescent="0.2">
      <c r="B140" s="162">
        <v>47</v>
      </c>
      <c r="C140" s="32" t="s">
        <v>501</v>
      </c>
      <c r="D140" s="178" t="s">
        <v>502</v>
      </c>
      <c r="E140" s="660">
        <v>800</v>
      </c>
      <c r="F140" s="260">
        <v>750</v>
      </c>
    </row>
    <row r="141" spans="2:6" ht="35.1" customHeight="1" x14ac:dyDescent="0.2">
      <c r="B141" s="162">
        <v>48</v>
      </c>
      <c r="C141" s="32" t="s">
        <v>503</v>
      </c>
      <c r="D141" s="178" t="s">
        <v>504</v>
      </c>
      <c r="E141" s="660">
        <v>1000</v>
      </c>
      <c r="F141" s="260">
        <v>900</v>
      </c>
    </row>
    <row r="142" spans="2:6" ht="35.1" customHeight="1" x14ac:dyDescent="0.2">
      <c r="B142" s="162" t="s">
        <v>182</v>
      </c>
      <c r="C142" s="32" t="s">
        <v>505</v>
      </c>
      <c r="D142" s="178" t="s">
        <v>506</v>
      </c>
      <c r="E142" s="660">
        <v>64116</v>
      </c>
      <c r="F142" s="260">
        <v>45000</v>
      </c>
    </row>
    <row r="143" spans="2:6" ht="53.25" customHeight="1" x14ac:dyDescent="0.2">
      <c r="B143" s="162"/>
      <c r="C143" s="32" t="s">
        <v>507</v>
      </c>
      <c r="D143" s="178" t="s">
        <v>508</v>
      </c>
      <c r="E143" s="660"/>
      <c r="F143" s="260"/>
    </row>
    <row r="144" spans="2:6" ht="35.1" customHeight="1" x14ac:dyDescent="0.2">
      <c r="B144" s="162"/>
      <c r="C144" s="32" t="s">
        <v>509</v>
      </c>
      <c r="D144" s="178" t="s">
        <v>510</v>
      </c>
      <c r="E144" s="660">
        <v>152980</v>
      </c>
      <c r="F144" s="260">
        <f>F122+F104+F81</f>
        <v>133163</v>
      </c>
    </row>
    <row r="145" spans="2:6" ht="35.1" customHeight="1" thickBot="1" x14ac:dyDescent="0.25">
      <c r="B145" s="163">
        <v>89</v>
      </c>
      <c r="C145" s="164" t="s">
        <v>511</v>
      </c>
      <c r="D145" s="180" t="s">
        <v>512</v>
      </c>
      <c r="E145" s="661"/>
      <c r="F145" s="262"/>
    </row>
    <row r="147" spans="2:6" x14ac:dyDescent="0.25">
      <c r="B147" s="1"/>
      <c r="C147" s="1"/>
      <c r="D147" s="1"/>
    </row>
    <row r="148" spans="2:6" ht="18.75" x14ac:dyDescent="0.3">
      <c r="B148" s="1"/>
      <c r="C148" s="1"/>
      <c r="D148" s="171"/>
    </row>
  </sheetData>
  <mergeCells count="6">
    <mergeCell ref="B3:F3"/>
    <mergeCell ref="B5:B6"/>
    <mergeCell ref="C5:C6"/>
    <mergeCell ref="D5:D6"/>
    <mergeCell ref="E5:E6"/>
    <mergeCell ref="F5:F6"/>
  </mergeCells>
  <pageMargins left="0.70866141732283472" right="0.31496062992125984" top="0.35433070866141736" bottom="0.55118110236220474" header="0.31496062992125984" footer="0.31496062992125984"/>
  <pageSetup paperSize="9" scale="45" orientation="portrait" r:id="rId1"/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59999389629810485"/>
  </sheetPr>
  <dimension ref="B2:W96"/>
  <sheetViews>
    <sheetView showGridLines="0" topLeftCell="A4" zoomScale="70" zoomScaleNormal="70" workbookViewId="0">
      <selection activeCell="F13" sqref="F13"/>
    </sheetView>
  </sheetViews>
  <sheetFormatPr defaultRowHeight="15.75" x14ac:dyDescent="0.25"/>
  <cols>
    <col min="1" max="1" width="9.140625" style="15"/>
    <col min="2" max="2" width="6.140625" style="15" customWidth="1"/>
    <col min="3" max="3" width="73.7109375" style="15" customWidth="1"/>
    <col min="4" max="9" width="21.7109375" style="15" customWidth="1"/>
    <col min="10" max="10" width="12.28515625" style="15" customWidth="1"/>
    <col min="11" max="11" width="13.42578125" style="15" customWidth="1"/>
    <col min="12" max="12" width="11.28515625" style="15" customWidth="1"/>
    <col min="13" max="13" width="12.42578125" style="15" customWidth="1"/>
    <col min="14" max="14" width="14.42578125" style="15" customWidth="1"/>
    <col min="15" max="15" width="15.140625" style="15" customWidth="1"/>
    <col min="16" max="16" width="11.28515625" style="15" customWidth="1"/>
    <col min="17" max="17" width="13.140625" style="15" customWidth="1"/>
    <col min="18" max="18" width="13" style="15" customWidth="1"/>
    <col min="19" max="19" width="14.140625" style="15" customWidth="1"/>
    <col min="20" max="20" width="26.5703125" style="15" customWidth="1"/>
    <col min="21" max="16384" width="9.140625" style="15"/>
  </cols>
  <sheetData>
    <row r="2" spans="2:23" x14ac:dyDescent="0.25">
      <c r="I2" s="468" t="s">
        <v>715</v>
      </c>
    </row>
    <row r="4" spans="2:23" ht="18.75" x14ac:dyDescent="0.3">
      <c r="B4" s="838" t="s">
        <v>59</v>
      </c>
      <c r="C4" s="838"/>
      <c r="D4" s="838"/>
      <c r="E4" s="838"/>
      <c r="F4" s="838"/>
      <c r="G4" s="838"/>
      <c r="H4" s="838"/>
      <c r="I4" s="838"/>
    </row>
    <row r="5" spans="2:23" ht="16.5" thickBot="1" x14ac:dyDescent="0.3">
      <c r="C5" s="106"/>
      <c r="D5" s="106"/>
      <c r="E5" s="106"/>
      <c r="F5" s="106"/>
      <c r="G5" s="106"/>
      <c r="H5" s="106"/>
      <c r="I5" s="105" t="s">
        <v>60</v>
      </c>
    </row>
    <row r="6" spans="2:23" ht="25.5" customHeight="1" x14ac:dyDescent="0.25">
      <c r="B6" s="843" t="s">
        <v>575</v>
      </c>
      <c r="C6" s="834" t="s">
        <v>62</v>
      </c>
      <c r="D6" s="829" t="s">
        <v>806</v>
      </c>
      <c r="E6" s="841" t="s">
        <v>807</v>
      </c>
      <c r="F6" s="839" t="s">
        <v>797</v>
      </c>
      <c r="G6" s="832" t="s">
        <v>798</v>
      </c>
      <c r="H6" s="832" t="s">
        <v>799</v>
      </c>
      <c r="I6" s="836" t="s">
        <v>800</v>
      </c>
      <c r="J6" s="828"/>
      <c r="K6" s="831"/>
      <c r="L6" s="828"/>
      <c r="M6" s="831"/>
      <c r="N6" s="828"/>
      <c r="O6" s="831"/>
      <c r="P6" s="828"/>
      <c r="Q6" s="831"/>
      <c r="R6" s="831"/>
      <c r="S6" s="831"/>
      <c r="T6" s="108"/>
      <c r="U6" s="108"/>
      <c r="V6" s="108"/>
      <c r="W6" s="108"/>
    </row>
    <row r="7" spans="2:23" ht="36.75" customHeight="1" thickBot="1" x14ac:dyDescent="0.3">
      <c r="B7" s="844"/>
      <c r="C7" s="835"/>
      <c r="D7" s="830"/>
      <c r="E7" s="842"/>
      <c r="F7" s="840"/>
      <c r="G7" s="833"/>
      <c r="H7" s="833"/>
      <c r="I7" s="837"/>
      <c r="J7" s="828"/>
      <c r="K7" s="828"/>
      <c r="L7" s="828"/>
      <c r="M7" s="828"/>
      <c r="N7" s="828"/>
      <c r="O7" s="831"/>
      <c r="P7" s="828"/>
      <c r="Q7" s="831"/>
      <c r="R7" s="831"/>
      <c r="S7" s="831"/>
      <c r="T7" s="108"/>
      <c r="U7" s="108"/>
      <c r="V7" s="108"/>
      <c r="W7" s="108"/>
    </row>
    <row r="8" spans="2:23" ht="36" customHeight="1" x14ac:dyDescent="0.25">
      <c r="B8" s="230" t="s">
        <v>99</v>
      </c>
      <c r="C8" s="231" t="s">
        <v>184</v>
      </c>
      <c r="D8" s="667">
        <v>23247888</v>
      </c>
      <c r="E8" s="668">
        <v>21142792</v>
      </c>
      <c r="F8" s="335">
        <v>6004087</v>
      </c>
      <c r="G8" s="336">
        <v>12594550</v>
      </c>
      <c r="H8" s="336">
        <v>19185013</v>
      </c>
      <c r="I8" s="337">
        <v>25775476</v>
      </c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</row>
    <row r="9" spans="2:23" ht="36" customHeight="1" x14ac:dyDescent="0.25">
      <c r="B9" s="223" t="s">
        <v>100</v>
      </c>
      <c r="C9" s="224" t="s">
        <v>185</v>
      </c>
      <c r="D9" s="669">
        <v>32836000</v>
      </c>
      <c r="E9" s="670">
        <v>30160902</v>
      </c>
      <c r="F9" s="277">
        <v>8565032</v>
      </c>
      <c r="G9" s="109">
        <v>17966548</v>
      </c>
      <c r="H9" s="109">
        <v>27368064</v>
      </c>
      <c r="I9" s="269">
        <v>36769580</v>
      </c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</row>
    <row r="10" spans="2:23" ht="36" customHeight="1" x14ac:dyDescent="0.25">
      <c r="B10" s="223" t="s">
        <v>101</v>
      </c>
      <c r="C10" s="224" t="s">
        <v>186</v>
      </c>
      <c r="D10" s="669">
        <v>38392297</v>
      </c>
      <c r="E10" s="670">
        <v>35469220</v>
      </c>
      <c r="F10" s="277">
        <v>10002790</v>
      </c>
      <c r="G10" s="109">
        <v>20994803</v>
      </c>
      <c r="H10" s="109">
        <v>31986826</v>
      </c>
      <c r="I10" s="269">
        <v>42978843</v>
      </c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</row>
    <row r="11" spans="2:23" ht="36" customHeight="1" x14ac:dyDescent="0.25">
      <c r="B11" s="223" t="s">
        <v>102</v>
      </c>
      <c r="C11" s="224" t="s">
        <v>187</v>
      </c>
      <c r="D11" s="669">
        <v>39</v>
      </c>
      <c r="E11" s="670">
        <v>38</v>
      </c>
      <c r="F11" s="277">
        <v>38</v>
      </c>
      <c r="G11" s="109">
        <v>40</v>
      </c>
      <c r="H11" s="109">
        <v>41</v>
      </c>
      <c r="I11" s="269">
        <v>41</v>
      </c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</row>
    <row r="12" spans="2:23" ht="36" customHeight="1" x14ac:dyDescent="0.25">
      <c r="B12" s="223" t="s">
        <v>188</v>
      </c>
      <c r="C12" s="225" t="s">
        <v>189</v>
      </c>
      <c r="D12" s="669">
        <v>39</v>
      </c>
      <c r="E12" s="670">
        <v>33</v>
      </c>
      <c r="F12" s="277">
        <v>34</v>
      </c>
      <c r="G12" s="109">
        <v>34</v>
      </c>
      <c r="H12" s="109">
        <v>34</v>
      </c>
      <c r="I12" s="269">
        <v>34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</row>
    <row r="13" spans="2:23" ht="36" customHeight="1" x14ac:dyDescent="0.25">
      <c r="B13" s="223" t="s">
        <v>190</v>
      </c>
      <c r="C13" s="225" t="s">
        <v>191</v>
      </c>
      <c r="D13" s="669"/>
      <c r="E13" s="670">
        <v>5</v>
      </c>
      <c r="F13" s="277">
        <v>4</v>
      </c>
      <c r="G13" s="109">
        <v>6</v>
      </c>
      <c r="H13" s="109">
        <v>7</v>
      </c>
      <c r="I13" s="269">
        <v>7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</row>
    <row r="14" spans="2:23" ht="36" customHeight="1" x14ac:dyDescent="0.25">
      <c r="B14" s="223" t="s">
        <v>90</v>
      </c>
      <c r="C14" s="226" t="s">
        <v>65</v>
      </c>
      <c r="D14" s="669">
        <v>100000</v>
      </c>
      <c r="E14" s="670">
        <v>40881</v>
      </c>
      <c r="F14" s="277">
        <v>25000</v>
      </c>
      <c r="G14" s="109">
        <v>50000</v>
      </c>
      <c r="H14" s="109">
        <v>75000</v>
      </c>
      <c r="I14" s="269">
        <v>100000</v>
      </c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</row>
    <row r="15" spans="2:23" ht="36" customHeight="1" x14ac:dyDescent="0.25">
      <c r="B15" s="223" t="s">
        <v>91</v>
      </c>
      <c r="C15" s="226" t="s">
        <v>540</v>
      </c>
      <c r="D15" s="669"/>
      <c r="E15" s="670"/>
      <c r="F15" s="277"/>
      <c r="G15" s="109"/>
      <c r="H15" s="109"/>
      <c r="I15" s="269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</row>
    <row r="16" spans="2:23" ht="36" customHeight="1" x14ac:dyDescent="0.25">
      <c r="B16" s="223" t="s">
        <v>92</v>
      </c>
      <c r="C16" s="226" t="s">
        <v>66</v>
      </c>
      <c r="D16" s="669"/>
      <c r="E16" s="670"/>
      <c r="F16" s="277"/>
      <c r="G16" s="109"/>
      <c r="H16" s="109"/>
      <c r="I16" s="269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</row>
    <row r="17" spans="2:23" ht="36" customHeight="1" x14ac:dyDescent="0.25">
      <c r="B17" s="223" t="s">
        <v>192</v>
      </c>
      <c r="C17" s="226" t="s">
        <v>554</v>
      </c>
      <c r="D17" s="669"/>
      <c r="E17" s="670"/>
      <c r="F17" s="277"/>
      <c r="G17" s="109"/>
      <c r="H17" s="109"/>
      <c r="I17" s="269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2:23" ht="36" customHeight="1" x14ac:dyDescent="0.25">
      <c r="B18" s="223" t="s">
        <v>93</v>
      </c>
      <c r="C18" s="224" t="s">
        <v>67</v>
      </c>
      <c r="D18" s="669">
        <v>1500000</v>
      </c>
      <c r="E18" s="670">
        <v>1381930</v>
      </c>
      <c r="F18" s="277">
        <v>250000</v>
      </c>
      <c r="G18" s="109">
        <v>500000</v>
      </c>
      <c r="H18" s="109">
        <v>750000</v>
      </c>
      <c r="I18" s="269">
        <v>1000000</v>
      </c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2:23" ht="36" customHeight="1" x14ac:dyDescent="0.25">
      <c r="B19" s="223" t="s">
        <v>94</v>
      </c>
      <c r="C19" s="227" t="s">
        <v>539</v>
      </c>
      <c r="D19" s="669"/>
      <c r="E19" s="670"/>
      <c r="F19" s="277"/>
      <c r="G19" s="109"/>
      <c r="H19" s="109"/>
      <c r="I19" s="269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</row>
    <row r="20" spans="2:23" ht="36" customHeight="1" x14ac:dyDescent="0.25">
      <c r="B20" s="223" t="s">
        <v>95</v>
      </c>
      <c r="C20" s="224" t="s">
        <v>68</v>
      </c>
      <c r="D20" s="669">
        <v>50000</v>
      </c>
      <c r="E20" s="670">
        <v>0</v>
      </c>
      <c r="F20" s="277"/>
      <c r="G20" s="109"/>
      <c r="H20" s="109"/>
      <c r="I20" s="269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</row>
    <row r="21" spans="2:23" ht="36" customHeight="1" x14ac:dyDescent="0.25">
      <c r="B21" s="223" t="s">
        <v>96</v>
      </c>
      <c r="C21" s="226" t="s">
        <v>553</v>
      </c>
      <c r="D21" s="669"/>
      <c r="E21" s="670"/>
      <c r="F21" s="277"/>
      <c r="G21" s="109"/>
      <c r="H21" s="109"/>
      <c r="I21" s="269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</row>
    <row r="22" spans="2:23" ht="36" customHeight="1" x14ac:dyDescent="0.25">
      <c r="B22" s="223" t="s">
        <v>158</v>
      </c>
      <c r="C22" s="224" t="s">
        <v>108</v>
      </c>
      <c r="D22" s="669"/>
      <c r="E22" s="670"/>
      <c r="F22" s="277"/>
      <c r="G22" s="109"/>
      <c r="H22" s="109"/>
      <c r="I22" s="269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</row>
    <row r="23" spans="2:23" ht="36" customHeight="1" x14ac:dyDescent="0.25">
      <c r="B23" s="223" t="s">
        <v>46</v>
      </c>
      <c r="C23" s="224" t="s">
        <v>556</v>
      </c>
      <c r="D23" s="669"/>
      <c r="E23" s="670"/>
      <c r="F23" s="277"/>
      <c r="G23" s="109"/>
      <c r="H23" s="109"/>
      <c r="I23" s="269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</row>
    <row r="24" spans="2:23" ht="36" customHeight="1" x14ac:dyDescent="0.25">
      <c r="B24" s="223" t="s">
        <v>160</v>
      </c>
      <c r="C24" s="224" t="s">
        <v>688</v>
      </c>
      <c r="D24" s="669">
        <v>182000</v>
      </c>
      <c r="E24" s="670">
        <v>179244</v>
      </c>
      <c r="F24" s="277">
        <v>50000</v>
      </c>
      <c r="G24" s="109">
        <v>100000</v>
      </c>
      <c r="H24" s="109">
        <v>150000</v>
      </c>
      <c r="I24" s="269">
        <v>200000</v>
      </c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</row>
    <row r="25" spans="2:23" ht="36" customHeight="1" x14ac:dyDescent="0.25">
      <c r="B25" s="223" t="s">
        <v>193</v>
      </c>
      <c r="C25" s="224" t="s">
        <v>687</v>
      </c>
      <c r="D25" s="669">
        <v>3</v>
      </c>
      <c r="E25" s="670">
        <v>3</v>
      </c>
      <c r="F25" s="277">
        <v>3</v>
      </c>
      <c r="G25" s="109">
        <v>3</v>
      </c>
      <c r="H25" s="109">
        <v>3</v>
      </c>
      <c r="I25" s="269">
        <v>3</v>
      </c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</row>
    <row r="26" spans="2:23" ht="36" customHeight="1" x14ac:dyDescent="0.25">
      <c r="B26" s="223" t="s">
        <v>194</v>
      </c>
      <c r="C26" s="224" t="s">
        <v>519</v>
      </c>
      <c r="D26" s="669"/>
      <c r="E26" s="670"/>
      <c r="F26" s="277"/>
      <c r="G26" s="109"/>
      <c r="H26" s="109"/>
      <c r="I26" s="269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</row>
    <row r="27" spans="2:23" ht="36" customHeight="1" x14ac:dyDescent="0.25">
      <c r="B27" s="223" t="s">
        <v>195</v>
      </c>
      <c r="C27" s="224" t="s">
        <v>555</v>
      </c>
      <c r="D27" s="669"/>
      <c r="E27" s="670"/>
      <c r="F27" s="277"/>
      <c r="G27" s="109"/>
      <c r="H27" s="109"/>
      <c r="I27" s="269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2:23" ht="36" customHeight="1" x14ac:dyDescent="0.25">
      <c r="B28" s="223" t="s">
        <v>196</v>
      </c>
      <c r="C28" s="224" t="s">
        <v>69</v>
      </c>
      <c r="D28" s="669">
        <v>1800000</v>
      </c>
      <c r="E28" s="670">
        <v>1550000</v>
      </c>
      <c r="F28" s="277">
        <v>475000</v>
      </c>
      <c r="G28" s="109">
        <v>950000</v>
      </c>
      <c r="H28" s="109">
        <v>1425000</v>
      </c>
      <c r="I28" s="269">
        <v>1900000</v>
      </c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</row>
    <row r="29" spans="2:23" ht="36" customHeight="1" x14ac:dyDescent="0.25">
      <c r="B29" s="223" t="s">
        <v>197</v>
      </c>
      <c r="C29" s="224" t="s">
        <v>49</v>
      </c>
      <c r="D29" s="669">
        <v>50000</v>
      </c>
      <c r="E29" s="670">
        <v>10683</v>
      </c>
      <c r="F29" s="277">
        <v>10000</v>
      </c>
      <c r="G29" s="109">
        <v>20000</v>
      </c>
      <c r="H29" s="109">
        <v>30000</v>
      </c>
      <c r="I29" s="269">
        <v>40000</v>
      </c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</row>
    <row r="30" spans="2:23" ht="36" customHeight="1" x14ac:dyDescent="0.25">
      <c r="B30" s="223" t="s">
        <v>162</v>
      </c>
      <c r="C30" s="228" t="s">
        <v>50</v>
      </c>
      <c r="D30" s="669">
        <v>30000</v>
      </c>
      <c r="E30" s="670"/>
      <c r="F30" s="277">
        <v>10000</v>
      </c>
      <c r="G30" s="109">
        <v>20000</v>
      </c>
      <c r="H30" s="109">
        <v>30000</v>
      </c>
      <c r="I30" s="269">
        <v>40000</v>
      </c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2:23" ht="36" customHeight="1" x14ac:dyDescent="0.25">
      <c r="B31" s="223" t="s">
        <v>163</v>
      </c>
      <c r="C31" s="224" t="s">
        <v>70</v>
      </c>
      <c r="D31" s="669">
        <v>530000</v>
      </c>
      <c r="E31" s="670"/>
      <c r="F31" s="277"/>
      <c r="G31" s="109"/>
      <c r="H31" s="109">
        <v>300000</v>
      </c>
      <c r="I31" s="269">
        <v>600000</v>
      </c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2:23" ht="36" customHeight="1" x14ac:dyDescent="0.25">
      <c r="B32" s="223" t="s">
        <v>518</v>
      </c>
      <c r="C32" s="224" t="s">
        <v>746</v>
      </c>
      <c r="D32" s="669">
        <v>2</v>
      </c>
      <c r="E32" s="670"/>
      <c r="F32" s="277"/>
      <c r="G32" s="109"/>
      <c r="H32" s="109"/>
      <c r="I32" s="269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</row>
    <row r="33" spans="2:23" ht="36" customHeight="1" x14ac:dyDescent="0.25">
      <c r="B33" s="223" t="s">
        <v>47</v>
      </c>
      <c r="C33" s="224" t="s">
        <v>71</v>
      </c>
      <c r="D33" s="669">
        <v>500000</v>
      </c>
      <c r="E33" s="670">
        <v>780000</v>
      </c>
      <c r="F33" s="277"/>
      <c r="G33" s="109"/>
      <c r="H33" s="109">
        <v>350000</v>
      </c>
      <c r="I33" s="269">
        <v>700000</v>
      </c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</row>
    <row r="34" spans="2:23" ht="36" customHeight="1" x14ac:dyDescent="0.25">
      <c r="B34" s="223" t="s">
        <v>198</v>
      </c>
      <c r="C34" s="224" t="s">
        <v>772</v>
      </c>
      <c r="D34" s="669">
        <v>4</v>
      </c>
      <c r="E34" s="670"/>
      <c r="F34" s="277"/>
      <c r="G34" s="109"/>
      <c r="H34" s="109"/>
      <c r="I34" s="269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</row>
    <row r="35" spans="2:23" ht="36" customHeight="1" x14ac:dyDescent="0.25">
      <c r="B35" s="223" t="s">
        <v>199</v>
      </c>
      <c r="C35" s="224" t="s">
        <v>72</v>
      </c>
      <c r="D35" s="669"/>
      <c r="E35" s="670"/>
      <c r="F35" s="277"/>
      <c r="G35" s="109"/>
      <c r="H35" s="109"/>
      <c r="I35" s="269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</row>
    <row r="36" spans="2:23" ht="36" customHeight="1" x14ac:dyDescent="0.25">
      <c r="B36" s="223" t="s">
        <v>164</v>
      </c>
      <c r="C36" s="224" t="s">
        <v>73</v>
      </c>
      <c r="D36" s="669">
        <v>130000</v>
      </c>
      <c r="E36" s="670">
        <v>59000</v>
      </c>
      <c r="F36" s="277">
        <v>35000</v>
      </c>
      <c r="G36" s="109">
        <v>70000</v>
      </c>
      <c r="H36" s="109">
        <v>110000</v>
      </c>
      <c r="I36" s="269">
        <v>150000</v>
      </c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</row>
    <row r="37" spans="2:23" ht="36" customHeight="1" x14ac:dyDescent="0.25">
      <c r="B37" s="223" t="s">
        <v>200</v>
      </c>
      <c r="C37" s="224" t="s">
        <v>74</v>
      </c>
      <c r="D37" s="669"/>
      <c r="E37" s="670"/>
      <c r="F37" s="277"/>
      <c r="G37" s="109"/>
      <c r="H37" s="109"/>
      <c r="I37" s="269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</row>
    <row r="38" spans="2:23" ht="36" customHeight="1" thickBot="1" x14ac:dyDescent="0.3">
      <c r="B38" s="223" t="s">
        <v>747</v>
      </c>
      <c r="C38" s="229" t="s">
        <v>75</v>
      </c>
      <c r="D38" s="671"/>
      <c r="E38" s="672"/>
      <c r="F38" s="338"/>
      <c r="G38" s="339"/>
      <c r="H38" s="339"/>
      <c r="I38" s="340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</row>
    <row r="39" spans="2:23" x14ac:dyDescent="0.25">
      <c r="B39" s="107"/>
      <c r="C39" s="110"/>
      <c r="D39" s="110"/>
      <c r="E39" s="110"/>
      <c r="F39" s="110"/>
      <c r="G39" s="110"/>
      <c r="H39" s="110"/>
      <c r="I39" s="110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</row>
    <row r="40" spans="2:23" ht="19.5" customHeight="1" x14ac:dyDescent="0.25">
      <c r="B40" s="107"/>
      <c r="C40" s="827" t="s">
        <v>557</v>
      </c>
      <c r="D40" s="827"/>
      <c r="E40" s="112"/>
      <c r="F40" s="107"/>
      <c r="G40" s="107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2:23" ht="18.75" customHeight="1" x14ac:dyDescent="0.25">
      <c r="B41" s="107"/>
      <c r="C41" s="826" t="s">
        <v>846</v>
      </c>
      <c r="D41" s="826"/>
      <c r="E41" s="826"/>
      <c r="F41" s="110"/>
      <c r="G41" s="110"/>
      <c r="H41" s="110"/>
      <c r="I41" s="110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2:23" x14ac:dyDescent="0.25">
      <c r="B42" s="107"/>
      <c r="C42" s="110"/>
      <c r="D42" s="110"/>
      <c r="E42" s="110"/>
      <c r="F42" s="110"/>
      <c r="G42" s="110"/>
      <c r="H42" s="110"/>
      <c r="I42" s="110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</row>
    <row r="43" spans="2:23" ht="24" customHeight="1" x14ac:dyDescent="0.25">
      <c r="C43" s="111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2:23" x14ac:dyDescent="0.25">
      <c r="B44" s="107"/>
      <c r="C44" s="11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2:23" x14ac:dyDescent="0.25"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2:23" x14ac:dyDescent="0.25">
      <c r="B46" s="107"/>
      <c r="C46" s="108"/>
      <c r="D46" s="110"/>
      <c r="E46" s="110"/>
      <c r="F46" s="110"/>
      <c r="G46" s="110"/>
      <c r="H46" s="110"/>
      <c r="I46" s="110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  <row r="47" spans="2:23" x14ac:dyDescent="0.25">
      <c r="B47" s="107"/>
      <c r="C47" s="108"/>
      <c r="D47" s="110"/>
      <c r="E47" s="110"/>
      <c r="F47" s="110"/>
      <c r="G47" s="110"/>
      <c r="H47" s="110"/>
      <c r="I47" s="110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</row>
    <row r="48" spans="2:23" x14ac:dyDescent="0.25">
      <c r="B48" s="107"/>
      <c r="C48" s="110"/>
      <c r="D48" s="110"/>
      <c r="E48" s="110"/>
      <c r="F48" s="110"/>
      <c r="G48" s="110"/>
      <c r="H48" s="110"/>
      <c r="I48" s="110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</row>
    <row r="49" spans="2:23" x14ac:dyDescent="0.25">
      <c r="B49" s="107"/>
      <c r="C49" s="110"/>
      <c r="D49" s="110"/>
      <c r="E49" s="110"/>
      <c r="F49" s="110"/>
      <c r="G49" s="110"/>
      <c r="H49" s="110"/>
      <c r="I49" s="110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</row>
    <row r="50" spans="2:23" x14ac:dyDescent="0.25">
      <c r="B50" s="107"/>
      <c r="C50" s="110"/>
      <c r="D50" s="110"/>
      <c r="E50" s="110"/>
      <c r="F50" s="110"/>
      <c r="G50" s="110"/>
      <c r="H50" s="110"/>
      <c r="I50" s="110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</row>
    <row r="51" spans="2:23" x14ac:dyDescent="0.25">
      <c r="B51" s="107"/>
      <c r="C51" s="110"/>
      <c r="D51" s="110"/>
      <c r="E51" s="110"/>
      <c r="F51" s="110"/>
      <c r="G51" s="110"/>
      <c r="H51" s="110"/>
      <c r="I51" s="110"/>
      <c r="J51" s="108"/>
      <c r="K51" s="108"/>
      <c r="L51" s="108"/>
      <c r="M51" s="108"/>
      <c r="N51" s="108"/>
      <c r="O51" s="108"/>
    </row>
    <row r="52" spans="2:23" x14ac:dyDescent="0.25">
      <c r="B52" s="107"/>
      <c r="C52" s="110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</row>
    <row r="53" spans="2:23" x14ac:dyDescent="0.25">
      <c r="B53" s="107"/>
      <c r="C53" s="110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2:23" x14ac:dyDescent="0.25"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</row>
    <row r="55" spans="2:23" x14ac:dyDescent="0.25">
      <c r="B55" s="107"/>
      <c r="C55" s="108"/>
      <c r="D55" s="110"/>
      <c r="E55" s="110"/>
      <c r="F55" s="110"/>
      <c r="G55" s="110"/>
      <c r="H55" s="110"/>
      <c r="I55" s="110"/>
      <c r="J55" s="108"/>
      <c r="K55" s="108"/>
      <c r="L55" s="108"/>
      <c r="M55" s="108"/>
      <c r="N55" s="108"/>
      <c r="O55" s="108"/>
    </row>
    <row r="56" spans="2:23" x14ac:dyDescent="0.25">
      <c r="B56" s="107"/>
      <c r="C56" s="108"/>
      <c r="D56" s="110"/>
      <c r="E56" s="110"/>
      <c r="F56" s="110"/>
      <c r="G56" s="110"/>
      <c r="H56" s="110"/>
      <c r="I56" s="110"/>
      <c r="J56" s="108"/>
      <c r="K56" s="108"/>
      <c r="L56" s="108"/>
      <c r="M56" s="108"/>
      <c r="N56" s="108"/>
      <c r="O56" s="108"/>
    </row>
    <row r="57" spans="2:23" x14ac:dyDescent="0.25">
      <c r="B57" s="107"/>
      <c r="C57" s="110"/>
      <c r="D57" s="110"/>
      <c r="E57" s="110"/>
      <c r="F57" s="110"/>
      <c r="G57" s="110"/>
      <c r="H57" s="110"/>
      <c r="I57" s="110"/>
      <c r="J57" s="108"/>
      <c r="K57" s="108"/>
      <c r="L57" s="108"/>
      <c r="M57" s="108"/>
      <c r="N57" s="108"/>
      <c r="O57" s="108"/>
    </row>
    <row r="58" spans="2:23" x14ac:dyDescent="0.25">
      <c r="B58" s="107"/>
      <c r="C58" s="110"/>
      <c r="D58" s="110"/>
      <c r="E58" s="110"/>
      <c r="F58" s="110"/>
      <c r="G58" s="110"/>
      <c r="H58" s="110"/>
      <c r="I58" s="110"/>
      <c r="J58" s="108"/>
      <c r="K58" s="108"/>
      <c r="L58" s="108"/>
      <c r="M58" s="108"/>
      <c r="N58" s="108"/>
      <c r="O58" s="108"/>
    </row>
    <row r="59" spans="2:23" x14ac:dyDescent="0.25">
      <c r="B59" s="107"/>
      <c r="C59" s="110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</row>
    <row r="60" spans="2:23" x14ac:dyDescent="0.25">
      <c r="B60" s="107"/>
      <c r="C60" s="110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</row>
    <row r="61" spans="2:23" x14ac:dyDescent="0.25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</row>
    <row r="62" spans="2:23" x14ac:dyDescent="0.25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</row>
    <row r="63" spans="2:23" x14ac:dyDescent="0.25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</row>
    <row r="64" spans="2:23" x14ac:dyDescent="0.25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</row>
    <row r="65" spans="2:15" x14ac:dyDescent="0.25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</row>
    <row r="66" spans="2:15" x14ac:dyDescent="0.25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</row>
    <row r="67" spans="2:15" x14ac:dyDescent="0.25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</row>
    <row r="68" spans="2:15" x14ac:dyDescent="0.25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</row>
    <row r="69" spans="2:15" x14ac:dyDescent="0.25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</row>
    <row r="70" spans="2:15" x14ac:dyDescent="0.25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</row>
    <row r="71" spans="2:15" x14ac:dyDescent="0.25"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</row>
    <row r="72" spans="2:15" x14ac:dyDescent="0.25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</row>
    <row r="73" spans="2:15" x14ac:dyDescent="0.25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</row>
    <row r="74" spans="2:15" x14ac:dyDescent="0.25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</row>
    <row r="75" spans="2:15" x14ac:dyDescent="0.25"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</row>
    <row r="76" spans="2:15" x14ac:dyDescent="0.25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</row>
    <row r="77" spans="2:15" x14ac:dyDescent="0.25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</row>
    <row r="78" spans="2:15" x14ac:dyDescent="0.25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</row>
    <row r="79" spans="2:15" x14ac:dyDescent="0.25"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</row>
    <row r="80" spans="2:15" x14ac:dyDescent="0.25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</row>
    <row r="81" spans="2:15" x14ac:dyDescent="0.25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</row>
    <row r="82" spans="2:15" x14ac:dyDescent="0.25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</row>
    <row r="83" spans="2:15" x14ac:dyDescent="0.25"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</row>
    <row r="84" spans="2:15" x14ac:dyDescent="0.25"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</row>
    <row r="85" spans="2:15" x14ac:dyDescent="0.25"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</row>
    <row r="86" spans="2:15" x14ac:dyDescent="0.25"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</row>
    <row r="87" spans="2:15" x14ac:dyDescent="0.25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</row>
    <row r="88" spans="2:15" x14ac:dyDescent="0.25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</row>
    <row r="89" spans="2:15" x14ac:dyDescent="0.25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</row>
    <row r="90" spans="2:15" x14ac:dyDescent="0.25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</row>
    <row r="91" spans="2:15" x14ac:dyDescent="0.25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</row>
    <row r="92" spans="2:15" x14ac:dyDescent="0.25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</row>
    <row r="93" spans="2:15" x14ac:dyDescent="0.25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</row>
    <row r="94" spans="2:15" x14ac:dyDescent="0.25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</row>
    <row r="95" spans="2:15" x14ac:dyDescent="0.25">
      <c r="B95" s="108"/>
      <c r="C95" s="108"/>
      <c r="J95" s="108"/>
      <c r="K95" s="108"/>
      <c r="L95" s="108"/>
      <c r="M95" s="108"/>
      <c r="N95" s="108"/>
      <c r="O95" s="108"/>
    </row>
    <row r="96" spans="2:15" x14ac:dyDescent="0.25">
      <c r="B96" s="108"/>
      <c r="C96" s="108"/>
      <c r="J96" s="108"/>
      <c r="K96" s="108"/>
      <c r="L96" s="108"/>
      <c r="M96" s="108"/>
      <c r="N96" s="108"/>
      <c r="O96" s="108"/>
    </row>
  </sheetData>
  <mergeCells count="21">
    <mergeCell ref="B4:I4"/>
    <mergeCell ref="F6:F7"/>
    <mergeCell ref="E6:E7"/>
    <mergeCell ref="N6:N7"/>
    <mergeCell ref="B6:B7"/>
    <mergeCell ref="S6:S7"/>
    <mergeCell ref="H6:H7"/>
    <mergeCell ref="I6:I7"/>
    <mergeCell ref="J6:J7"/>
    <mergeCell ref="K6:K7"/>
    <mergeCell ref="R6:R7"/>
    <mergeCell ref="C41:E41"/>
    <mergeCell ref="C40:D40"/>
    <mergeCell ref="P6:P7"/>
    <mergeCell ref="D6:D7"/>
    <mergeCell ref="Q6:Q7"/>
    <mergeCell ref="G6:G7"/>
    <mergeCell ref="C6:C7"/>
    <mergeCell ref="O6:O7"/>
    <mergeCell ref="L6:L7"/>
    <mergeCell ref="M6:M7"/>
  </mergeCells>
  <phoneticPr fontId="5" type="noConversion"/>
  <pageMargins left="0.31496062992125984" right="0.31496062992125984" top="0.74803149606299213" bottom="0.74803149606299213" header="0.31496062992125984" footer="0.31496062992125984"/>
  <pageSetup scale="45" orientation="portrait" r:id="rId1"/>
  <colBreaks count="1" manualBreakCount="1">
    <brk id="11" max="1048575" man="1"/>
  </colBreaks>
  <ignoredErrors>
    <ignoredError sqref="B8:B31 B32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59999389629810485"/>
  </sheetPr>
  <dimension ref="B1:H30"/>
  <sheetViews>
    <sheetView showGridLines="0" topLeftCell="A3" workbookViewId="0">
      <selection activeCell="L13" sqref="L13"/>
    </sheetView>
  </sheetViews>
  <sheetFormatPr defaultRowHeight="12.75" x14ac:dyDescent="0.2"/>
  <cols>
    <col min="3" max="3" width="20" customWidth="1"/>
    <col min="4" max="8" width="15.7109375" customWidth="1"/>
  </cols>
  <sheetData>
    <row r="1" spans="2:8" ht="15.75" x14ac:dyDescent="0.25">
      <c r="H1" s="11" t="s">
        <v>714</v>
      </c>
    </row>
    <row r="2" spans="2:8" ht="15" x14ac:dyDescent="0.25">
      <c r="B2" s="35"/>
      <c r="C2" s="35"/>
      <c r="D2" s="35"/>
      <c r="E2" s="35"/>
      <c r="F2" s="35"/>
      <c r="G2" s="35"/>
      <c r="H2" s="35"/>
    </row>
    <row r="3" spans="2:8" ht="18.75" customHeight="1" x14ac:dyDescent="0.2">
      <c r="B3" s="845" t="s">
        <v>808</v>
      </c>
      <c r="C3" s="846"/>
      <c r="D3" s="846"/>
      <c r="E3" s="846"/>
      <c r="F3" s="846"/>
      <c r="G3" s="846"/>
      <c r="H3" s="846"/>
    </row>
    <row r="4" spans="2:8" ht="18.75" customHeight="1" x14ac:dyDescent="0.2">
      <c r="B4" s="846"/>
      <c r="C4" s="846"/>
      <c r="D4" s="846"/>
      <c r="E4" s="846"/>
      <c r="F4" s="846"/>
      <c r="G4" s="846"/>
      <c r="H4" s="846"/>
    </row>
    <row r="5" spans="2:8" ht="13.5" thickBot="1" x14ac:dyDescent="0.25"/>
    <row r="6" spans="2:8" x14ac:dyDescent="0.2">
      <c r="B6" s="849" t="s">
        <v>2</v>
      </c>
      <c r="C6" s="851" t="s">
        <v>770</v>
      </c>
      <c r="D6" s="851" t="s">
        <v>521</v>
      </c>
      <c r="E6" s="851" t="s">
        <v>689</v>
      </c>
      <c r="F6" s="851" t="s">
        <v>522</v>
      </c>
      <c r="G6" s="851" t="s">
        <v>523</v>
      </c>
      <c r="H6" s="851" t="s">
        <v>524</v>
      </c>
    </row>
    <row r="7" spans="2:8" ht="31.5" customHeight="1" thickBot="1" x14ac:dyDescent="0.25">
      <c r="B7" s="850"/>
      <c r="C7" s="852"/>
      <c r="D7" s="852"/>
      <c r="E7" s="852"/>
      <c r="F7" s="852" t="s">
        <v>522</v>
      </c>
      <c r="G7" s="852" t="s">
        <v>523</v>
      </c>
      <c r="H7" s="852" t="s">
        <v>524</v>
      </c>
    </row>
    <row r="8" spans="2:8" ht="15" customHeight="1" x14ac:dyDescent="0.2">
      <c r="B8" s="270">
        <v>1</v>
      </c>
      <c r="C8" s="273" t="s">
        <v>851</v>
      </c>
      <c r="D8" s="273">
        <v>1</v>
      </c>
      <c r="E8" s="273">
        <v>1</v>
      </c>
      <c r="F8" s="273">
        <v>1</v>
      </c>
      <c r="G8" s="273"/>
      <c r="H8" s="273">
        <v>1</v>
      </c>
    </row>
    <row r="9" spans="2:8" ht="15" customHeight="1" x14ac:dyDescent="0.2">
      <c r="B9" s="271">
        <v>2</v>
      </c>
      <c r="C9" s="274" t="s">
        <v>852</v>
      </c>
      <c r="D9" s="274">
        <v>12</v>
      </c>
      <c r="E9" s="274">
        <v>9</v>
      </c>
      <c r="F9" s="274">
        <v>9</v>
      </c>
      <c r="G9" s="274">
        <v>8</v>
      </c>
      <c r="H9" s="274">
        <v>1</v>
      </c>
    </row>
    <row r="10" spans="2:8" ht="15" customHeight="1" x14ac:dyDescent="0.2">
      <c r="B10" s="271">
        <v>3</v>
      </c>
      <c r="C10" s="274" t="s">
        <v>853</v>
      </c>
      <c r="D10" s="274">
        <v>3</v>
      </c>
      <c r="E10" s="274">
        <v>3</v>
      </c>
      <c r="F10" s="274">
        <v>3</v>
      </c>
      <c r="G10" s="274">
        <v>3</v>
      </c>
      <c r="H10" s="274"/>
    </row>
    <row r="11" spans="2:8" ht="15" customHeight="1" x14ac:dyDescent="0.2">
      <c r="B11" s="271">
        <v>4</v>
      </c>
      <c r="C11" s="274" t="s">
        <v>854</v>
      </c>
      <c r="D11" s="274">
        <v>9</v>
      </c>
      <c r="E11" s="274">
        <v>9</v>
      </c>
      <c r="F11" s="274">
        <v>9</v>
      </c>
      <c r="G11" s="274">
        <v>8</v>
      </c>
      <c r="H11" s="274">
        <v>1</v>
      </c>
    </row>
    <row r="12" spans="2:8" ht="15" customHeight="1" x14ac:dyDescent="0.2">
      <c r="B12" s="271">
        <v>5</v>
      </c>
      <c r="C12" s="274" t="s">
        <v>855</v>
      </c>
      <c r="D12" s="274">
        <v>16</v>
      </c>
      <c r="E12" s="274">
        <v>12</v>
      </c>
      <c r="F12" s="274">
        <v>12</v>
      </c>
      <c r="G12" s="274">
        <v>9</v>
      </c>
      <c r="H12" s="274">
        <v>3</v>
      </c>
    </row>
    <row r="13" spans="2:8" ht="15" customHeight="1" x14ac:dyDescent="0.2">
      <c r="B13" s="271">
        <v>6</v>
      </c>
      <c r="C13" s="274" t="s">
        <v>856</v>
      </c>
      <c r="D13" s="274">
        <v>5</v>
      </c>
      <c r="E13" s="274">
        <v>4</v>
      </c>
      <c r="F13" s="274">
        <v>4</v>
      </c>
      <c r="G13" s="274">
        <v>4</v>
      </c>
      <c r="H13" s="274"/>
    </row>
    <row r="14" spans="2:8" ht="15" customHeight="1" x14ac:dyDescent="0.2">
      <c r="B14" s="271">
        <v>7</v>
      </c>
      <c r="C14" s="274"/>
      <c r="D14" s="274"/>
      <c r="E14" s="274"/>
      <c r="F14" s="274"/>
      <c r="G14" s="274"/>
      <c r="H14" s="274"/>
    </row>
    <row r="15" spans="2:8" ht="15" customHeight="1" x14ac:dyDescent="0.2">
      <c r="B15" s="271">
        <v>8</v>
      </c>
      <c r="C15" s="274"/>
      <c r="D15" s="274"/>
      <c r="E15" s="274"/>
      <c r="F15" s="274"/>
      <c r="G15" s="274"/>
      <c r="H15" s="274"/>
    </row>
    <row r="16" spans="2:8" ht="15" customHeight="1" x14ac:dyDescent="0.2">
      <c r="B16" s="271">
        <v>9</v>
      </c>
      <c r="C16" s="274"/>
      <c r="D16" s="274"/>
      <c r="E16" s="274"/>
      <c r="F16" s="274"/>
      <c r="G16" s="274"/>
      <c r="H16" s="274"/>
    </row>
    <row r="17" spans="2:8" ht="15" customHeight="1" x14ac:dyDescent="0.2">
      <c r="B17" s="271">
        <v>10</v>
      </c>
      <c r="C17" s="274"/>
      <c r="D17" s="274"/>
      <c r="E17" s="274"/>
      <c r="F17" s="274"/>
      <c r="G17" s="274"/>
      <c r="H17" s="274"/>
    </row>
    <row r="18" spans="2:8" ht="15" customHeight="1" x14ac:dyDescent="0.2">
      <c r="B18" s="271">
        <v>11</v>
      </c>
      <c r="C18" s="274"/>
      <c r="D18" s="274"/>
      <c r="E18" s="274"/>
      <c r="F18" s="274"/>
      <c r="G18" s="274"/>
      <c r="H18" s="274"/>
    </row>
    <row r="19" spans="2:8" ht="15" customHeight="1" x14ac:dyDescent="0.2">
      <c r="B19" s="271">
        <v>12</v>
      </c>
      <c r="C19" s="274"/>
      <c r="D19" s="274"/>
      <c r="E19" s="274"/>
      <c r="F19" s="274"/>
      <c r="G19" s="274"/>
      <c r="H19" s="274"/>
    </row>
    <row r="20" spans="2:8" ht="15" customHeight="1" x14ac:dyDescent="0.2">
      <c r="B20" s="271">
        <v>13</v>
      </c>
      <c r="C20" s="274"/>
      <c r="D20" s="274"/>
      <c r="E20" s="274"/>
      <c r="F20" s="274"/>
      <c r="G20" s="274"/>
      <c r="H20" s="274"/>
    </row>
    <row r="21" spans="2:8" ht="15" customHeight="1" x14ac:dyDescent="0.2">
      <c r="B21" s="271">
        <v>14</v>
      </c>
      <c r="C21" s="274"/>
      <c r="D21" s="274"/>
      <c r="E21" s="274"/>
      <c r="F21" s="274"/>
      <c r="G21" s="274"/>
      <c r="H21" s="274"/>
    </row>
    <row r="22" spans="2:8" ht="15" customHeight="1" x14ac:dyDescent="0.2">
      <c r="B22" s="271">
        <v>15</v>
      </c>
      <c r="C22" s="274"/>
      <c r="D22" s="274"/>
      <c r="E22" s="274"/>
      <c r="F22" s="274"/>
      <c r="G22" s="274"/>
      <c r="H22" s="274"/>
    </row>
    <row r="23" spans="2:8" ht="15" customHeight="1" x14ac:dyDescent="0.2">
      <c r="B23" s="271">
        <v>16</v>
      </c>
      <c r="C23" s="274"/>
      <c r="D23" s="274"/>
      <c r="E23" s="274"/>
      <c r="F23" s="274"/>
      <c r="G23" s="274"/>
      <c r="H23" s="274"/>
    </row>
    <row r="24" spans="2:8" ht="15" customHeight="1" x14ac:dyDescent="0.2">
      <c r="B24" s="271">
        <v>17</v>
      </c>
      <c r="C24" s="274"/>
      <c r="D24" s="274"/>
      <c r="E24" s="274"/>
      <c r="F24" s="274"/>
      <c r="G24" s="274"/>
      <c r="H24" s="274"/>
    </row>
    <row r="25" spans="2:8" ht="15" customHeight="1" x14ac:dyDescent="0.2">
      <c r="B25" s="271">
        <v>18</v>
      </c>
      <c r="C25" s="274"/>
      <c r="D25" s="274"/>
      <c r="E25" s="274"/>
      <c r="F25" s="274"/>
      <c r="G25" s="274"/>
      <c r="H25" s="274"/>
    </row>
    <row r="26" spans="2:8" ht="15" customHeight="1" x14ac:dyDescent="0.2">
      <c r="B26" s="271">
        <v>19</v>
      </c>
      <c r="C26" s="274"/>
      <c r="D26" s="274"/>
      <c r="E26" s="274"/>
      <c r="F26" s="274"/>
      <c r="G26" s="274"/>
      <c r="H26" s="274"/>
    </row>
    <row r="27" spans="2:8" ht="15" customHeight="1" x14ac:dyDescent="0.2">
      <c r="B27" s="271">
        <v>20</v>
      </c>
      <c r="C27" s="274"/>
      <c r="D27" s="274"/>
      <c r="E27" s="274"/>
      <c r="F27" s="274"/>
      <c r="G27" s="274"/>
      <c r="H27" s="274"/>
    </row>
    <row r="28" spans="2:8" ht="15" customHeight="1" x14ac:dyDescent="0.2">
      <c r="B28" s="271">
        <v>21</v>
      </c>
      <c r="C28" s="274"/>
      <c r="D28" s="274"/>
      <c r="E28" s="274"/>
      <c r="F28" s="274"/>
      <c r="G28" s="274"/>
      <c r="H28" s="274"/>
    </row>
    <row r="29" spans="2:8" ht="15" customHeight="1" thickBot="1" x14ac:dyDescent="0.25">
      <c r="B29" s="272" t="s">
        <v>690</v>
      </c>
      <c r="C29" s="275"/>
      <c r="D29" s="275"/>
      <c r="E29" s="275"/>
      <c r="F29" s="275"/>
      <c r="G29" s="275"/>
      <c r="H29" s="275"/>
    </row>
    <row r="30" spans="2:8" ht="15" customHeight="1" thickBot="1" x14ac:dyDescent="0.25">
      <c r="B30" s="847" t="s">
        <v>525</v>
      </c>
      <c r="C30" s="848"/>
      <c r="D30" s="276">
        <f>D8+D9+D10+D11+D12+D13</f>
        <v>46</v>
      </c>
      <c r="E30" s="276">
        <f t="shared" ref="E30:H30" si="0">E8+E9+E10+E11+E12+E13</f>
        <v>38</v>
      </c>
      <c r="F30" s="276">
        <f t="shared" si="0"/>
        <v>38</v>
      </c>
      <c r="G30" s="276">
        <f t="shared" si="0"/>
        <v>32</v>
      </c>
      <c r="H30" s="276">
        <f t="shared" si="0"/>
        <v>6</v>
      </c>
    </row>
  </sheetData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59999389629810485"/>
  </sheetPr>
  <dimension ref="B2:O35"/>
  <sheetViews>
    <sheetView showGridLines="0" tabSelected="1" topLeftCell="A10" zoomScale="85" zoomScaleNormal="85" workbookViewId="0">
      <selection activeCell="G28" sqref="G28"/>
    </sheetView>
  </sheetViews>
  <sheetFormatPr defaultRowHeight="15.75" x14ac:dyDescent="0.25"/>
  <cols>
    <col min="1" max="1" width="9.140625" style="14"/>
    <col min="2" max="2" width="8.28515625" style="14" customWidth="1"/>
    <col min="3" max="3" width="14.85546875" style="14" customWidth="1"/>
    <col min="4" max="7" width="14.28515625" style="14" customWidth="1"/>
    <col min="8" max="8" width="10.7109375" style="14" customWidth="1"/>
    <col min="9" max="9" width="8" style="14" customWidth="1"/>
    <col min="10" max="10" width="20.140625" style="14" customWidth="1"/>
    <col min="11" max="13" width="14.28515625" style="14" customWidth="1"/>
    <col min="14" max="16384" width="9.140625" style="14"/>
  </cols>
  <sheetData>
    <row r="2" spans="2:13" x14ac:dyDescent="0.25">
      <c r="L2" s="11" t="s">
        <v>713</v>
      </c>
    </row>
    <row r="5" spans="2:13" ht="15.75" customHeight="1" x14ac:dyDescent="0.25">
      <c r="B5" s="862" t="s">
        <v>0</v>
      </c>
      <c r="C5" s="862"/>
      <c r="D5" s="862"/>
      <c r="E5" s="862"/>
      <c r="F5" s="862"/>
      <c r="G5" s="862"/>
      <c r="H5" s="79"/>
      <c r="I5" s="862" t="s">
        <v>1</v>
      </c>
      <c r="J5" s="862"/>
      <c r="K5" s="862"/>
      <c r="L5" s="862"/>
      <c r="M5" s="79"/>
    </row>
    <row r="6" spans="2:13" ht="15.75" customHeight="1" thickBot="1" x14ac:dyDescent="0.3">
      <c r="B6" s="241"/>
      <c r="C6" s="241"/>
      <c r="D6" s="241"/>
      <c r="E6" s="241"/>
      <c r="F6" s="241"/>
      <c r="G6" s="241"/>
      <c r="H6" s="79"/>
      <c r="I6" s="249"/>
      <c r="J6" s="249"/>
      <c r="K6" s="249"/>
      <c r="L6" s="249"/>
      <c r="M6" s="79"/>
    </row>
    <row r="7" spans="2:13" ht="23.25" customHeight="1" thickBot="1" x14ac:dyDescent="0.3">
      <c r="B7" s="855" t="s">
        <v>2</v>
      </c>
      <c r="C7" s="857" t="s">
        <v>78</v>
      </c>
      <c r="D7" s="859" t="s">
        <v>700</v>
      </c>
      <c r="E7" s="859"/>
      <c r="F7" s="860" t="s">
        <v>701</v>
      </c>
      <c r="G7" s="861"/>
      <c r="H7" s="248"/>
      <c r="I7" s="855" t="s">
        <v>2</v>
      </c>
      <c r="J7" s="857" t="s">
        <v>78</v>
      </c>
      <c r="K7" s="857" t="s">
        <v>744</v>
      </c>
      <c r="L7" s="866" t="s">
        <v>810</v>
      </c>
      <c r="M7" s="80"/>
    </row>
    <row r="8" spans="2:13" ht="40.5" customHeight="1" thickBot="1" x14ac:dyDescent="0.3">
      <c r="B8" s="856"/>
      <c r="C8" s="858"/>
      <c r="D8" s="251" t="s">
        <v>743</v>
      </c>
      <c r="E8" s="82" t="s">
        <v>809</v>
      </c>
      <c r="F8" s="81" t="s">
        <v>743</v>
      </c>
      <c r="G8" s="82" t="s">
        <v>809</v>
      </c>
      <c r="H8" s="248"/>
      <c r="I8" s="856"/>
      <c r="J8" s="858"/>
      <c r="K8" s="858"/>
      <c r="L8" s="867"/>
      <c r="M8" s="80"/>
    </row>
    <row r="9" spans="2:13" ht="30" customHeight="1" x14ac:dyDescent="0.25">
      <c r="B9" s="244">
        <v>1</v>
      </c>
      <c r="C9" s="252" t="s">
        <v>3</v>
      </c>
      <c r="D9" s="341">
        <v>5</v>
      </c>
      <c r="E9" s="282">
        <v>6</v>
      </c>
      <c r="F9" s="342">
        <v>3</v>
      </c>
      <c r="G9" s="287">
        <v>3</v>
      </c>
      <c r="H9" s="248"/>
      <c r="I9" s="247">
        <v>1</v>
      </c>
      <c r="J9" s="250" t="s">
        <v>4</v>
      </c>
      <c r="K9" s="341">
        <v>3</v>
      </c>
      <c r="L9" s="282">
        <v>5</v>
      </c>
      <c r="M9" s="80"/>
    </row>
    <row r="10" spans="2:13" ht="30" customHeight="1" x14ac:dyDescent="0.25">
      <c r="B10" s="84">
        <v>2</v>
      </c>
      <c r="C10" s="24" t="s">
        <v>6</v>
      </c>
      <c r="D10" s="284">
        <v>2</v>
      </c>
      <c r="E10" s="260">
        <v>2</v>
      </c>
      <c r="F10" s="343"/>
      <c r="G10" s="344"/>
      <c r="H10" s="80"/>
      <c r="I10" s="84">
        <v>2</v>
      </c>
      <c r="J10" s="24" t="s">
        <v>572</v>
      </c>
      <c r="K10" s="284">
        <v>2</v>
      </c>
      <c r="L10" s="260">
        <v>2</v>
      </c>
      <c r="M10" s="80"/>
    </row>
    <row r="11" spans="2:13" ht="30" customHeight="1" x14ac:dyDescent="0.25">
      <c r="B11" s="84">
        <v>3</v>
      </c>
      <c r="C11" s="24" t="s">
        <v>8</v>
      </c>
      <c r="D11" s="284"/>
      <c r="E11" s="260"/>
      <c r="F11" s="345"/>
      <c r="G11" s="260"/>
      <c r="H11" s="80"/>
      <c r="I11" s="84">
        <v>3</v>
      </c>
      <c r="J11" s="24" t="s">
        <v>9</v>
      </c>
      <c r="K11" s="284">
        <v>15</v>
      </c>
      <c r="L11" s="260">
        <v>16</v>
      </c>
      <c r="M11" s="80"/>
    </row>
    <row r="12" spans="2:13" ht="30" customHeight="1" x14ac:dyDescent="0.25">
      <c r="B12" s="84">
        <v>4</v>
      </c>
      <c r="C12" s="24" t="s">
        <v>11</v>
      </c>
      <c r="D12" s="284">
        <v>13</v>
      </c>
      <c r="E12" s="260">
        <v>14</v>
      </c>
      <c r="F12" s="343"/>
      <c r="G12" s="282"/>
      <c r="H12" s="80"/>
      <c r="I12" s="84">
        <v>4</v>
      </c>
      <c r="J12" s="24" t="s">
        <v>12</v>
      </c>
      <c r="K12" s="284">
        <v>15</v>
      </c>
      <c r="L12" s="260">
        <v>15</v>
      </c>
      <c r="M12" s="80"/>
    </row>
    <row r="13" spans="2:13" ht="30" customHeight="1" thickBot="1" x14ac:dyDescent="0.3">
      <c r="B13" s="84">
        <v>5</v>
      </c>
      <c r="C13" s="24" t="s">
        <v>14</v>
      </c>
      <c r="D13" s="284">
        <v>11</v>
      </c>
      <c r="E13" s="260">
        <v>12</v>
      </c>
      <c r="F13" s="346"/>
      <c r="G13" s="347"/>
      <c r="H13" s="80"/>
      <c r="I13" s="86">
        <v>5</v>
      </c>
      <c r="J13" s="28" t="s">
        <v>691</v>
      </c>
      <c r="K13" s="285">
        <v>3</v>
      </c>
      <c r="L13" s="292">
        <v>3</v>
      </c>
      <c r="M13" s="80"/>
    </row>
    <row r="14" spans="2:13" ht="30" customHeight="1" x14ac:dyDescent="0.25">
      <c r="B14" s="84">
        <v>6</v>
      </c>
      <c r="C14" s="24" t="s">
        <v>16</v>
      </c>
      <c r="D14" s="284"/>
      <c r="E14" s="260"/>
      <c r="F14" s="346"/>
      <c r="G14" s="347"/>
      <c r="H14" s="80"/>
      <c r="I14" s="868" t="s">
        <v>21</v>
      </c>
      <c r="J14" s="869"/>
      <c r="K14" s="352">
        <v>38</v>
      </c>
      <c r="L14" s="353">
        <v>41</v>
      </c>
      <c r="M14" s="80"/>
    </row>
    <row r="15" spans="2:13" ht="30" customHeight="1" thickBot="1" x14ac:dyDescent="0.3">
      <c r="B15" s="85">
        <v>7</v>
      </c>
      <c r="C15" s="28" t="s">
        <v>18</v>
      </c>
      <c r="D15" s="334">
        <v>7</v>
      </c>
      <c r="E15" s="262">
        <v>7</v>
      </c>
      <c r="F15" s="348"/>
      <c r="G15" s="302"/>
      <c r="H15" s="80"/>
      <c r="I15" s="870" t="s">
        <v>19</v>
      </c>
      <c r="J15" s="871"/>
      <c r="K15" s="354"/>
      <c r="L15" s="355"/>
      <c r="M15" s="80"/>
    </row>
    <row r="16" spans="2:13" ht="30" customHeight="1" thickBot="1" x14ac:dyDescent="0.3">
      <c r="B16" s="853" t="s">
        <v>21</v>
      </c>
      <c r="C16" s="854"/>
      <c r="D16" s="349">
        <v>38</v>
      </c>
      <c r="E16" s="350">
        <v>41</v>
      </c>
      <c r="F16" s="351">
        <v>3</v>
      </c>
      <c r="G16" s="289">
        <v>3</v>
      </c>
      <c r="H16" s="46"/>
      <c r="I16" s="238"/>
      <c r="J16" s="90"/>
      <c r="K16" s="46"/>
      <c r="L16" s="46"/>
      <c r="M16" s="80"/>
    </row>
    <row r="17" spans="2:15" ht="21.75" customHeight="1" x14ac:dyDescent="0.25">
      <c r="B17" s="238"/>
      <c r="C17" s="90"/>
      <c r="D17" s="46"/>
      <c r="E17" s="46"/>
      <c r="F17" s="46"/>
      <c r="G17" s="46"/>
      <c r="H17" s="46"/>
      <c r="I17" s="46"/>
      <c r="J17" s="90"/>
      <c r="K17" s="46"/>
      <c r="L17" s="46"/>
      <c r="M17" s="80"/>
    </row>
    <row r="18" spans="2:15" x14ac:dyDescent="0.25">
      <c r="C18" s="34"/>
      <c r="D18" s="80"/>
      <c r="E18" s="80"/>
      <c r="F18" s="80"/>
      <c r="G18" s="80"/>
      <c r="H18" s="46"/>
      <c r="I18" s="46"/>
      <c r="J18" s="46"/>
      <c r="K18" s="46"/>
      <c r="L18" s="46"/>
      <c r="M18" s="80"/>
    </row>
    <row r="19" spans="2:15" ht="18.75" customHeight="1" x14ac:dyDescent="0.3">
      <c r="B19" s="863" t="s">
        <v>517</v>
      </c>
      <c r="C19" s="863"/>
      <c r="D19" s="863"/>
      <c r="E19" s="863"/>
      <c r="F19" s="863"/>
      <c r="G19" s="863"/>
      <c r="H19" s="80"/>
      <c r="I19" s="862" t="s">
        <v>558</v>
      </c>
      <c r="J19" s="862"/>
      <c r="K19" s="862"/>
      <c r="L19" s="862"/>
      <c r="M19" s="80"/>
    </row>
    <row r="20" spans="2:15" ht="18.75" customHeight="1" thickBot="1" x14ac:dyDescent="0.35">
      <c r="F20" s="243"/>
      <c r="G20" s="243"/>
      <c r="M20" s="93"/>
    </row>
    <row r="21" spans="2:15" ht="25.5" customHeight="1" thickBot="1" x14ac:dyDescent="0.35">
      <c r="B21" s="855" t="s">
        <v>2</v>
      </c>
      <c r="C21" s="857" t="s">
        <v>78</v>
      </c>
      <c r="D21" s="859" t="s">
        <v>700</v>
      </c>
      <c r="E21" s="859"/>
      <c r="F21" s="860" t="s">
        <v>701</v>
      </c>
      <c r="G21" s="861"/>
      <c r="I21" s="855" t="s">
        <v>2</v>
      </c>
      <c r="J21" s="864" t="s">
        <v>78</v>
      </c>
      <c r="K21" s="857" t="s">
        <v>744</v>
      </c>
      <c r="L21" s="866" t="s">
        <v>810</v>
      </c>
      <c r="M21" s="233"/>
    </row>
    <row r="22" spans="2:15" ht="32.25" thickBot="1" x14ac:dyDescent="0.3">
      <c r="B22" s="856"/>
      <c r="C22" s="858"/>
      <c r="D22" s="251" t="s">
        <v>743</v>
      </c>
      <c r="E22" s="82" t="s">
        <v>809</v>
      </c>
      <c r="F22" s="246" t="s">
        <v>743</v>
      </c>
      <c r="G22" s="245" t="s">
        <v>809</v>
      </c>
      <c r="I22" s="856"/>
      <c r="J22" s="865"/>
      <c r="K22" s="858"/>
      <c r="L22" s="867"/>
    </row>
    <row r="23" spans="2:15" ht="30" customHeight="1" x14ac:dyDescent="0.25">
      <c r="B23" s="83">
        <v>1</v>
      </c>
      <c r="C23" s="250" t="s">
        <v>573</v>
      </c>
      <c r="D23" s="341">
        <v>28</v>
      </c>
      <c r="E23" s="282">
        <v>31</v>
      </c>
      <c r="F23" s="342">
        <v>2</v>
      </c>
      <c r="G23" s="356">
        <v>3</v>
      </c>
      <c r="I23" s="83">
        <v>1</v>
      </c>
      <c r="J23" s="29" t="s">
        <v>5</v>
      </c>
      <c r="K23" s="278">
        <v>4</v>
      </c>
      <c r="L23" s="282">
        <v>7</v>
      </c>
      <c r="M23" s="27"/>
    </row>
    <row r="24" spans="2:15" ht="30" customHeight="1" thickBot="1" x14ac:dyDescent="0.3">
      <c r="B24" s="85">
        <v>2</v>
      </c>
      <c r="C24" s="28" t="s">
        <v>574</v>
      </c>
      <c r="D24" s="334">
        <v>10</v>
      </c>
      <c r="E24" s="262">
        <v>10</v>
      </c>
      <c r="F24" s="357">
        <v>1</v>
      </c>
      <c r="G24" s="358">
        <v>1</v>
      </c>
      <c r="I24" s="84">
        <v>2</v>
      </c>
      <c r="J24" s="24" t="s">
        <v>7</v>
      </c>
      <c r="K24" s="258">
        <v>4</v>
      </c>
      <c r="L24" s="260">
        <v>4</v>
      </c>
      <c r="M24" s="27"/>
    </row>
    <row r="25" spans="2:15" ht="30" customHeight="1" thickBot="1" x14ac:dyDescent="0.3">
      <c r="B25" s="853" t="s">
        <v>21</v>
      </c>
      <c r="C25" s="854"/>
      <c r="D25" s="349">
        <v>38</v>
      </c>
      <c r="E25" s="350">
        <v>41</v>
      </c>
      <c r="F25" s="351">
        <v>3</v>
      </c>
      <c r="G25" s="289">
        <v>4</v>
      </c>
      <c r="I25" s="84">
        <v>3</v>
      </c>
      <c r="J25" s="24" t="s">
        <v>10</v>
      </c>
      <c r="K25" s="258"/>
      <c r="L25" s="260"/>
      <c r="M25" s="27"/>
    </row>
    <row r="26" spans="2:15" ht="30" customHeight="1" x14ac:dyDescent="0.25">
      <c r="B26" s="238"/>
      <c r="I26" s="84">
        <v>4</v>
      </c>
      <c r="J26" s="24" t="s">
        <v>13</v>
      </c>
      <c r="K26" s="258">
        <v>2</v>
      </c>
      <c r="L26" s="260">
        <v>2</v>
      </c>
      <c r="M26" s="27"/>
    </row>
    <row r="27" spans="2:15" ht="30" customHeight="1" x14ac:dyDescent="0.25">
      <c r="I27" s="84">
        <v>5</v>
      </c>
      <c r="J27" s="24" t="s">
        <v>15</v>
      </c>
      <c r="K27" s="258">
        <v>4</v>
      </c>
      <c r="L27" s="260">
        <v>4</v>
      </c>
      <c r="M27" s="27"/>
      <c r="O27" s="27"/>
    </row>
    <row r="28" spans="2:15" ht="30" customHeight="1" x14ac:dyDescent="0.25">
      <c r="I28" s="84">
        <v>6</v>
      </c>
      <c r="J28" s="24" t="s">
        <v>17</v>
      </c>
      <c r="K28" s="258">
        <v>7</v>
      </c>
      <c r="L28" s="260">
        <v>7</v>
      </c>
      <c r="M28" s="27"/>
    </row>
    <row r="29" spans="2:15" ht="30" customHeight="1" x14ac:dyDescent="0.25">
      <c r="I29" s="84">
        <v>7</v>
      </c>
      <c r="J29" s="24" t="s">
        <v>20</v>
      </c>
      <c r="K29" s="258">
        <v>13</v>
      </c>
      <c r="L29" s="260">
        <v>13</v>
      </c>
      <c r="M29" s="27"/>
    </row>
    <row r="30" spans="2:15" ht="30" customHeight="1" thickBot="1" x14ac:dyDescent="0.3">
      <c r="I30" s="85">
        <v>8</v>
      </c>
      <c r="J30" s="28" t="s">
        <v>22</v>
      </c>
      <c r="K30" s="261">
        <v>4</v>
      </c>
      <c r="L30" s="262">
        <v>4</v>
      </c>
      <c r="M30" s="27"/>
    </row>
    <row r="31" spans="2:15" ht="30" customHeight="1" thickBot="1" x14ac:dyDescent="0.3">
      <c r="I31" s="91"/>
      <c r="J31" s="242" t="s">
        <v>21</v>
      </c>
      <c r="K31" s="359">
        <v>38</v>
      </c>
      <c r="L31" s="350">
        <v>41</v>
      </c>
      <c r="M31" s="27"/>
    </row>
    <row r="32" spans="2:15" ht="30" customHeight="1" x14ac:dyDescent="0.25">
      <c r="I32" s="238"/>
      <c r="M32" s="27"/>
    </row>
    <row r="33" spans="9:9" ht="26.25" customHeight="1" x14ac:dyDescent="0.25">
      <c r="I33" s="238"/>
    </row>
    <row r="34" spans="9:9" ht="16.5" customHeight="1" x14ac:dyDescent="0.25"/>
    <row r="35" spans="9:9" x14ac:dyDescent="0.25">
      <c r="I35" s="238"/>
    </row>
  </sheetData>
  <mergeCells count="24">
    <mergeCell ref="I5:L5"/>
    <mergeCell ref="I14:J14"/>
    <mergeCell ref="I15:J15"/>
    <mergeCell ref="B16:C16"/>
    <mergeCell ref="C7:C8"/>
    <mergeCell ref="B7:B8"/>
    <mergeCell ref="D7:E7"/>
    <mergeCell ref="B5:G5"/>
    <mergeCell ref="F7:G7"/>
    <mergeCell ref="I7:I8"/>
    <mergeCell ref="J7:J8"/>
    <mergeCell ref="K7:K8"/>
    <mergeCell ref="L7:L8"/>
    <mergeCell ref="I19:L19"/>
    <mergeCell ref="B19:G19"/>
    <mergeCell ref="I21:I22"/>
    <mergeCell ref="J21:J22"/>
    <mergeCell ref="K21:K22"/>
    <mergeCell ref="L21:L22"/>
    <mergeCell ref="B25:C25"/>
    <mergeCell ref="B21:B22"/>
    <mergeCell ref="C21:C22"/>
    <mergeCell ref="D21:E21"/>
    <mergeCell ref="F21:G21"/>
  </mergeCells>
  <pageMargins left="0.11811023622047245" right="0.19685039370078741" top="0.74803149606299213" bottom="0.74803149606299213" header="0.31496062992125984" footer="0.31496062992125984"/>
  <pageSetup scale="6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59999389629810485"/>
    <pageSetUpPr fitToPage="1"/>
  </sheetPr>
  <dimension ref="B2:O32"/>
  <sheetViews>
    <sheetView showGridLines="0" topLeftCell="A5" zoomScale="75" zoomScaleNormal="75" zoomScaleSheetLayoutView="70" workbookViewId="0">
      <selection activeCell="G24" sqref="G24"/>
    </sheetView>
  </sheetViews>
  <sheetFormatPr defaultRowHeight="15" x14ac:dyDescent="0.25"/>
  <cols>
    <col min="1" max="2" width="9.140625" style="96"/>
    <col min="3" max="3" width="61.140625" style="96" customWidth="1"/>
    <col min="4" max="4" width="25.7109375" style="96" customWidth="1"/>
    <col min="5" max="5" width="2.28515625" style="96" customWidth="1"/>
    <col min="6" max="6" width="9.140625" style="96"/>
    <col min="7" max="7" width="69" style="96" customWidth="1"/>
    <col min="8" max="8" width="25.7109375" style="96" customWidth="1"/>
    <col min="9" max="16384" width="9.140625" style="96"/>
  </cols>
  <sheetData>
    <row r="2" spans="2:15" ht="15.75" x14ac:dyDescent="0.25">
      <c r="H2" s="11" t="s">
        <v>764</v>
      </c>
    </row>
    <row r="3" spans="2:15" x14ac:dyDescent="0.25">
      <c r="H3" s="97"/>
    </row>
    <row r="5" spans="2:15" ht="18.75" x14ac:dyDescent="0.3">
      <c r="B5" s="874" t="s">
        <v>77</v>
      </c>
      <c r="C5" s="874"/>
      <c r="D5" s="874"/>
      <c r="E5" s="874"/>
      <c r="F5" s="874"/>
      <c r="G5" s="874"/>
      <c r="H5" s="874"/>
    </row>
    <row r="6" spans="2:15" ht="15.75" thickBot="1" x14ac:dyDescent="0.3">
      <c r="B6" s="98"/>
      <c r="C6" s="98"/>
      <c r="D6" s="98"/>
      <c r="E6" s="98"/>
    </row>
    <row r="7" spans="2:15" ht="21" customHeight="1" x14ac:dyDescent="0.25">
      <c r="B7" s="843" t="s">
        <v>61</v>
      </c>
      <c r="C7" s="875" t="s">
        <v>76</v>
      </c>
      <c r="D7" s="834" t="s">
        <v>63</v>
      </c>
      <c r="E7" s="879"/>
      <c r="F7" s="843" t="s">
        <v>61</v>
      </c>
      <c r="G7" s="875" t="s">
        <v>76</v>
      </c>
      <c r="H7" s="834" t="s">
        <v>63</v>
      </c>
    </row>
    <row r="8" spans="2:15" ht="25.5" customHeight="1" thickBot="1" x14ac:dyDescent="0.3">
      <c r="B8" s="844"/>
      <c r="C8" s="876"/>
      <c r="D8" s="835"/>
      <c r="E8" s="880"/>
      <c r="F8" s="844"/>
      <c r="G8" s="876"/>
      <c r="H8" s="835"/>
      <c r="I8" s="872"/>
      <c r="J8" s="873"/>
      <c r="K8" s="872"/>
      <c r="L8" s="873"/>
      <c r="M8" s="872"/>
      <c r="N8" s="872"/>
      <c r="O8" s="872"/>
    </row>
    <row r="9" spans="2:15" ht="30" customHeight="1" thickBot="1" x14ac:dyDescent="0.3">
      <c r="B9" s="453"/>
      <c r="C9" s="454" t="s">
        <v>745</v>
      </c>
      <c r="D9" s="455">
        <v>38</v>
      </c>
      <c r="E9" s="449"/>
      <c r="F9" s="458"/>
      <c r="G9" s="459" t="s">
        <v>816</v>
      </c>
      <c r="H9" s="460">
        <v>40</v>
      </c>
      <c r="I9" s="872"/>
      <c r="J9" s="873"/>
      <c r="K9" s="872"/>
      <c r="L9" s="873"/>
      <c r="M9" s="872"/>
      <c r="N9" s="872"/>
      <c r="O9" s="872"/>
    </row>
    <row r="10" spans="2:15" s="99" customFormat="1" ht="30" customHeight="1" x14ac:dyDescent="0.2">
      <c r="B10" s="450"/>
      <c r="C10" s="451" t="s">
        <v>811</v>
      </c>
      <c r="D10" s="452"/>
      <c r="E10" s="448"/>
      <c r="F10" s="456"/>
      <c r="G10" s="451" t="s">
        <v>817</v>
      </c>
      <c r="H10" s="457"/>
      <c r="I10" s="873"/>
      <c r="J10" s="873"/>
      <c r="K10" s="872"/>
      <c r="L10" s="873"/>
      <c r="M10" s="872"/>
      <c r="N10" s="872"/>
      <c r="O10" s="872"/>
    </row>
    <row r="11" spans="2:15" ht="30" customHeight="1" x14ac:dyDescent="0.25">
      <c r="B11" s="103" t="s">
        <v>81</v>
      </c>
      <c r="C11" s="237" t="s">
        <v>58</v>
      </c>
      <c r="D11" s="439"/>
      <c r="E11" s="446"/>
      <c r="F11" s="425" t="s">
        <v>81</v>
      </c>
      <c r="G11" s="237"/>
      <c r="H11" s="360"/>
      <c r="I11" s="100"/>
      <c r="J11" s="100"/>
      <c r="K11" s="100"/>
      <c r="L11" s="100"/>
      <c r="M11" s="100"/>
      <c r="N11" s="100"/>
      <c r="O11" s="100"/>
    </row>
    <row r="12" spans="2:15" ht="30" customHeight="1" x14ac:dyDescent="0.25">
      <c r="B12" s="103" t="s">
        <v>84</v>
      </c>
      <c r="C12" s="95"/>
      <c r="D12" s="439"/>
      <c r="E12" s="446"/>
      <c r="F12" s="425" t="s">
        <v>84</v>
      </c>
      <c r="G12" s="95"/>
      <c r="H12" s="360"/>
      <c r="I12" s="100"/>
      <c r="J12" s="100"/>
      <c r="K12" s="100"/>
      <c r="L12" s="100"/>
      <c r="M12" s="100"/>
      <c r="N12" s="100"/>
      <c r="O12" s="100"/>
    </row>
    <row r="13" spans="2:15" ht="30" customHeight="1" x14ac:dyDescent="0.25">
      <c r="B13" s="103" t="s">
        <v>85</v>
      </c>
      <c r="C13" s="95"/>
      <c r="D13" s="439"/>
      <c r="E13" s="446"/>
      <c r="F13" s="425" t="s">
        <v>85</v>
      </c>
      <c r="G13" s="95"/>
      <c r="H13" s="360"/>
      <c r="I13" s="100"/>
      <c r="J13" s="100"/>
      <c r="K13" s="100"/>
      <c r="L13" s="100"/>
      <c r="M13" s="100"/>
      <c r="N13" s="100"/>
      <c r="O13" s="100"/>
    </row>
    <row r="14" spans="2:15" ht="30" customHeight="1" x14ac:dyDescent="0.25">
      <c r="B14" s="103" t="s">
        <v>89</v>
      </c>
      <c r="C14" s="95"/>
      <c r="D14" s="439"/>
      <c r="E14" s="446"/>
      <c r="F14" s="425" t="s">
        <v>89</v>
      </c>
      <c r="G14" s="95"/>
      <c r="H14" s="360"/>
      <c r="I14" s="100"/>
      <c r="J14" s="100"/>
      <c r="K14" s="100"/>
      <c r="L14" s="100"/>
      <c r="M14" s="100"/>
      <c r="N14" s="100"/>
      <c r="O14" s="100"/>
    </row>
    <row r="15" spans="2:15" s="102" customFormat="1" ht="30" customHeight="1" x14ac:dyDescent="0.2">
      <c r="B15" s="104"/>
      <c r="C15" s="94" t="s">
        <v>812</v>
      </c>
      <c r="D15" s="439"/>
      <c r="E15" s="447"/>
      <c r="F15" s="444"/>
      <c r="G15" s="94" t="s">
        <v>818</v>
      </c>
      <c r="H15" s="360"/>
      <c r="I15" s="101"/>
      <c r="J15" s="101"/>
      <c r="K15" s="101"/>
      <c r="L15" s="101"/>
      <c r="M15" s="101"/>
      <c r="N15" s="101"/>
      <c r="O15" s="101"/>
    </row>
    <row r="16" spans="2:15" ht="30" customHeight="1" x14ac:dyDescent="0.25">
      <c r="B16" s="103" t="s">
        <v>81</v>
      </c>
      <c r="C16" s="237" t="s">
        <v>58</v>
      </c>
      <c r="D16" s="439"/>
      <c r="E16" s="446"/>
      <c r="F16" s="425" t="s">
        <v>81</v>
      </c>
      <c r="G16" s="237" t="s">
        <v>58</v>
      </c>
      <c r="H16" s="360"/>
      <c r="I16" s="100"/>
      <c r="J16" s="100"/>
      <c r="K16" s="100"/>
      <c r="L16" s="100"/>
      <c r="M16" s="100"/>
      <c r="N16" s="100"/>
      <c r="O16" s="100"/>
    </row>
    <row r="17" spans="2:15" ht="30" customHeight="1" thickBot="1" x14ac:dyDescent="0.3">
      <c r="B17" s="199" t="s">
        <v>84</v>
      </c>
      <c r="C17" s="429"/>
      <c r="D17" s="441"/>
      <c r="E17" s="446"/>
      <c r="F17" s="431" t="s">
        <v>84</v>
      </c>
      <c r="G17" s="429"/>
      <c r="H17" s="430"/>
      <c r="I17" s="100"/>
      <c r="J17" s="100"/>
      <c r="K17" s="100"/>
      <c r="L17" s="100"/>
      <c r="M17" s="100"/>
      <c r="N17" s="100"/>
      <c r="O17" s="100"/>
    </row>
    <row r="18" spans="2:15" ht="30" customHeight="1" thickBot="1" x14ac:dyDescent="0.3">
      <c r="B18" s="433"/>
      <c r="C18" s="432" t="s">
        <v>813</v>
      </c>
      <c r="D18" s="436">
        <v>38</v>
      </c>
      <c r="E18" s="877"/>
      <c r="F18" s="445"/>
      <c r="G18" s="432" t="s">
        <v>819</v>
      </c>
      <c r="H18" s="436">
        <v>40</v>
      </c>
      <c r="I18" s="100"/>
      <c r="J18" s="100"/>
      <c r="K18" s="100"/>
      <c r="L18" s="100"/>
      <c r="M18" s="100"/>
      <c r="N18" s="100"/>
      <c r="O18" s="100"/>
    </row>
    <row r="19" spans="2:15" ht="16.5" thickBot="1" x14ac:dyDescent="0.3">
      <c r="B19" s="434"/>
      <c r="C19" s="435"/>
      <c r="D19" s="437"/>
      <c r="E19" s="878"/>
      <c r="F19" s="437"/>
      <c r="G19" s="437"/>
      <c r="H19" s="438"/>
      <c r="I19" s="100"/>
      <c r="J19" s="100"/>
      <c r="K19" s="100"/>
      <c r="L19" s="100"/>
      <c r="M19" s="100"/>
      <c r="N19" s="100"/>
      <c r="O19" s="100"/>
    </row>
    <row r="20" spans="2:15" x14ac:dyDescent="0.25">
      <c r="B20" s="843" t="s">
        <v>61</v>
      </c>
      <c r="C20" s="875" t="s">
        <v>76</v>
      </c>
      <c r="D20" s="834" t="s">
        <v>63</v>
      </c>
      <c r="E20" s="877"/>
      <c r="F20" s="843" t="s">
        <v>61</v>
      </c>
      <c r="G20" s="875" t="s">
        <v>76</v>
      </c>
      <c r="H20" s="834" t="s">
        <v>63</v>
      </c>
      <c r="I20" s="100"/>
      <c r="J20" s="100"/>
      <c r="K20" s="100"/>
      <c r="L20" s="100"/>
      <c r="M20" s="100"/>
      <c r="N20" s="100"/>
      <c r="O20" s="100"/>
    </row>
    <row r="21" spans="2:15" ht="15.75" thickBot="1" x14ac:dyDescent="0.3">
      <c r="B21" s="844"/>
      <c r="C21" s="876"/>
      <c r="D21" s="835"/>
      <c r="E21" s="877"/>
      <c r="F21" s="844"/>
      <c r="G21" s="876"/>
      <c r="H21" s="835"/>
      <c r="I21" s="100"/>
      <c r="J21" s="100"/>
      <c r="K21" s="100"/>
      <c r="L21" s="100"/>
      <c r="M21" s="100"/>
      <c r="N21" s="100"/>
      <c r="O21" s="100"/>
    </row>
    <row r="22" spans="2:15" ht="30" customHeight="1" thickBot="1" x14ac:dyDescent="0.3">
      <c r="B22" s="458"/>
      <c r="C22" s="459" t="s">
        <v>813</v>
      </c>
      <c r="D22" s="460">
        <v>38</v>
      </c>
      <c r="E22" s="449"/>
      <c r="F22" s="458"/>
      <c r="G22" s="459" t="s">
        <v>819</v>
      </c>
      <c r="H22" s="460"/>
    </row>
    <row r="23" spans="2:15" ht="30" customHeight="1" x14ac:dyDescent="0.25">
      <c r="B23" s="450"/>
      <c r="C23" s="451" t="s">
        <v>814</v>
      </c>
      <c r="D23" s="452"/>
      <c r="E23" s="446"/>
      <c r="F23" s="456"/>
      <c r="G23" s="451" t="s">
        <v>820</v>
      </c>
      <c r="H23" s="457"/>
    </row>
    <row r="24" spans="2:15" ht="30" customHeight="1" x14ac:dyDescent="0.25">
      <c r="B24" s="103" t="s">
        <v>81</v>
      </c>
      <c r="C24" s="237" t="s">
        <v>58</v>
      </c>
      <c r="D24" s="439"/>
      <c r="E24" s="446"/>
      <c r="F24" s="425" t="s">
        <v>81</v>
      </c>
      <c r="G24" s="237"/>
      <c r="H24" s="360"/>
    </row>
    <row r="25" spans="2:15" ht="30" customHeight="1" x14ac:dyDescent="0.25">
      <c r="B25" s="103" t="s">
        <v>84</v>
      </c>
      <c r="C25" s="95"/>
      <c r="D25" s="439"/>
      <c r="E25" s="446"/>
      <c r="F25" s="425" t="s">
        <v>84</v>
      </c>
      <c r="G25" s="95"/>
      <c r="H25" s="360"/>
    </row>
    <row r="26" spans="2:15" ht="30" customHeight="1" x14ac:dyDescent="0.25">
      <c r="B26" s="103" t="s">
        <v>85</v>
      </c>
      <c r="C26" s="95"/>
      <c r="D26" s="439"/>
      <c r="E26" s="446"/>
      <c r="F26" s="425" t="s">
        <v>85</v>
      </c>
      <c r="G26" s="95"/>
      <c r="H26" s="360"/>
    </row>
    <row r="27" spans="2:15" ht="30" customHeight="1" x14ac:dyDescent="0.25">
      <c r="B27" s="103" t="s">
        <v>89</v>
      </c>
      <c r="C27" s="95"/>
      <c r="D27" s="439"/>
      <c r="E27" s="446"/>
      <c r="F27" s="425" t="s">
        <v>89</v>
      </c>
      <c r="G27" s="95"/>
      <c r="H27" s="360"/>
    </row>
    <row r="28" spans="2:15" ht="30" customHeight="1" x14ac:dyDescent="0.25">
      <c r="B28" s="104"/>
      <c r="C28" s="94" t="s">
        <v>815</v>
      </c>
      <c r="D28" s="440">
        <v>2</v>
      </c>
      <c r="E28" s="447"/>
      <c r="F28" s="444"/>
      <c r="G28" s="94" t="s">
        <v>821</v>
      </c>
      <c r="H28" s="361"/>
    </row>
    <row r="29" spans="2:15" ht="30" customHeight="1" x14ac:dyDescent="0.25">
      <c r="B29" s="103" t="s">
        <v>81</v>
      </c>
      <c r="C29" s="237" t="s">
        <v>857</v>
      </c>
      <c r="D29" s="439"/>
      <c r="E29" s="446"/>
      <c r="F29" s="425" t="s">
        <v>81</v>
      </c>
      <c r="G29" s="237" t="s">
        <v>58</v>
      </c>
      <c r="H29" s="360"/>
    </row>
    <row r="30" spans="2:15" ht="30" customHeight="1" thickBot="1" x14ac:dyDescent="0.3">
      <c r="B30" s="199" t="s">
        <v>84</v>
      </c>
      <c r="C30" s="429" t="s">
        <v>858</v>
      </c>
      <c r="D30" s="441">
        <v>2</v>
      </c>
      <c r="E30" s="446"/>
      <c r="F30" s="431" t="s">
        <v>84</v>
      </c>
      <c r="G30" s="429"/>
      <c r="H30" s="430"/>
    </row>
    <row r="31" spans="2:15" ht="30" customHeight="1" thickBot="1" x14ac:dyDescent="0.3">
      <c r="B31" s="371"/>
      <c r="C31" s="426" t="s">
        <v>816</v>
      </c>
      <c r="D31" s="442">
        <v>40</v>
      </c>
      <c r="E31" s="443"/>
      <c r="F31" s="427"/>
      <c r="G31" s="426" t="s">
        <v>822</v>
      </c>
      <c r="H31" s="428">
        <v>40</v>
      </c>
    </row>
    <row r="32" spans="2:15" x14ac:dyDescent="0.25">
      <c r="B32" s="92"/>
      <c r="C32" s="92"/>
    </row>
  </sheetData>
  <mergeCells count="22"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  <mergeCell ref="F7:F8"/>
    <mergeCell ref="G7:G8"/>
    <mergeCell ref="H7:H8"/>
    <mergeCell ref="G20:G21"/>
    <mergeCell ref="H20:H21"/>
    <mergeCell ref="N8:N10"/>
    <mergeCell ref="O8:O10"/>
    <mergeCell ref="J8:J10"/>
    <mergeCell ref="M8:M10"/>
    <mergeCell ref="I8:I10"/>
    <mergeCell ref="K8:K10"/>
    <mergeCell ref="L8:L10"/>
  </mergeCells>
  <phoneticPr fontId="5" type="noConversion"/>
  <pageMargins left="0.95" right="0.7" top="0.75" bottom="0.75" header="0.3" footer="0.3"/>
  <pageSetup scale="57" orientation="landscape" horizontalDpi="300" verticalDpi="300" r:id="rId1"/>
  <headerFooter alignWithMargins="0"/>
  <ignoredErrors>
    <ignoredError sqref="B11:B17 F24:F30 B24:B30 F11:F17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59999389629810485"/>
  </sheetPr>
  <dimension ref="B2:P72"/>
  <sheetViews>
    <sheetView showGridLines="0" topLeftCell="A30" zoomScale="115" zoomScaleNormal="115" workbookViewId="0">
      <selection activeCell="P72" sqref="P72"/>
    </sheetView>
  </sheetViews>
  <sheetFormatPr defaultColWidth="18" defaultRowHeight="12.75" x14ac:dyDescent="0.2"/>
  <cols>
    <col min="1" max="1" width="9.140625" customWidth="1"/>
    <col min="2" max="2" width="2.85546875" customWidth="1"/>
    <col min="3" max="3" width="11.85546875" customWidth="1"/>
    <col min="4" max="5" width="12.7109375" customWidth="1"/>
    <col min="6" max="6" width="12.5703125" customWidth="1"/>
    <col min="7" max="15" width="12.7109375" customWidth="1"/>
    <col min="16" max="16" width="13.42578125" bestFit="1" customWidth="1"/>
    <col min="17" max="255" width="9.140625" customWidth="1"/>
  </cols>
  <sheetData>
    <row r="2" spans="3:16" x14ac:dyDescent="0.2">
      <c r="O2" s="467" t="s">
        <v>712</v>
      </c>
    </row>
    <row r="4" spans="3:16" s="23" customFormat="1" ht="16.5" x14ac:dyDescent="0.2">
      <c r="C4" s="905" t="s">
        <v>823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</row>
    <row r="5" spans="3:16" s="23" customFormat="1" ht="14.25" thickBot="1" x14ac:dyDescent="0.25"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239" t="s">
        <v>60</v>
      </c>
    </row>
    <row r="6" spans="3:16" s="23" customFormat="1" ht="15" customHeight="1" x14ac:dyDescent="0.2">
      <c r="C6" s="913" t="s">
        <v>844</v>
      </c>
      <c r="D6" s="916" t="s">
        <v>21</v>
      </c>
      <c r="E6" s="917"/>
      <c r="F6" s="918"/>
      <c r="G6" s="906" t="s">
        <v>693</v>
      </c>
      <c r="H6" s="907"/>
      <c r="I6" s="908"/>
      <c r="J6" s="909" t="s">
        <v>109</v>
      </c>
      <c r="K6" s="910"/>
      <c r="L6" s="911"/>
      <c r="M6" s="906" t="s">
        <v>110</v>
      </c>
      <c r="N6" s="907"/>
      <c r="O6" s="908"/>
    </row>
    <row r="7" spans="3:16" s="23" customFormat="1" ht="12.75" customHeight="1" x14ac:dyDescent="0.2">
      <c r="C7" s="914"/>
      <c r="D7" s="900" t="s">
        <v>63</v>
      </c>
      <c r="E7" s="898" t="s">
        <v>514</v>
      </c>
      <c r="F7" s="902" t="s">
        <v>571</v>
      </c>
      <c r="G7" s="900" t="s">
        <v>63</v>
      </c>
      <c r="H7" s="898" t="s">
        <v>514</v>
      </c>
      <c r="I7" s="902" t="s">
        <v>571</v>
      </c>
      <c r="J7" s="900" t="s">
        <v>63</v>
      </c>
      <c r="K7" s="898" t="s">
        <v>514</v>
      </c>
      <c r="L7" s="902" t="s">
        <v>571</v>
      </c>
      <c r="M7" s="900" t="s">
        <v>63</v>
      </c>
      <c r="N7" s="898" t="s">
        <v>514</v>
      </c>
      <c r="O7" s="902" t="s">
        <v>571</v>
      </c>
    </row>
    <row r="8" spans="3:16" s="23" customFormat="1" ht="21.75" customHeight="1" thickBot="1" x14ac:dyDescent="0.25">
      <c r="C8" s="915"/>
      <c r="D8" s="901"/>
      <c r="E8" s="899"/>
      <c r="F8" s="903"/>
      <c r="G8" s="901"/>
      <c r="H8" s="899"/>
      <c r="I8" s="903"/>
      <c r="J8" s="901"/>
      <c r="K8" s="899"/>
      <c r="L8" s="903"/>
      <c r="M8" s="901"/>
      <c r="N8" s="899"/>
      <c r="O8" s="903"/>
    </row>
    <row r="9" spans="3:16" s="23" customFormat="1" ht="19.5" x14ac:dyDescent="0.35">
      <c r="C9" s="582" t="s">
        <v>111</v>
      </c>
      <c r="D9" s="673">
        <v>35</v>
      </c>
      <c r="E9" s="674">
        <f>H9+N9</f>
        <v>2506055</v>
      </c>
      <c r="F9" s="675">
        <f>E9/D9</f>
        <v>71601.571428571435</v>
      </c>
      <c r="G9" s="676">
        <v>34</v>
      </c>
      <c r="H9" s="677">
        <v>2352427</v>
      </c>
      <c r="I9" s="678">
        <f>H9/G9</f>
        <v>69189.029411764699</v>
      </c>
      <c r="J9" s="676"/>
      <c r="K9" s="679"/>
      <c r="L9" s="680"/>
      <c r="M9" s="681">
        <v>1</v>
      </c>
      <c r="N9" s="682">
        <v>153628</v>
      </c>
      <c r="O9" s="682">
        <f>N9/M9</f>
        <v>153628</v>
      </c>
      <c r="P9" s="589"/>
    </row>
    <row r="10" spans="3:16" s="23" customFormat="1" ht="19.5" x14ac:dyDescent="0.35">
      <c r="C10" s="590" t="s">
        <v>112</v>
      </c>
      <c r="D10" s="673">
        <v>36</v>
      </c>
      <c r="E10" s="683">
        <f>H10+K10+N10</f>
        <v>2540646</v>
      </c>
      <c r="F10" s="675">
        <f t="shared" ref="F10:F20" si="0">E10/D10</f>
        <v>70573.5</v>
      </c>
      <c r="G10" s="684">
        <v>34</v>
      </c>
      <c r="H10" s="685">
        <v>2365613</v>
      </c>
      <c r="I10" s="678">
        <f>H10/G10</f>
        <v>69576.852941176476</v>
      </c>
      <c r="J10" s="684">
        <v>1</v>
      </c>
      <c r="K10" s="686">
        <v>21405</v>
      </c>
      <c r="L10" s="687">
        <f>K10/J10</f>
        <v>21405</v>
      </c>
      <c r="M10" s="681">
        <v>1</v>
      </c>
      <c r="N10" s="688">
        <v>153628</v>
      </c>
      <c r="O10" s="682">
        <f t="shared" ref="O10:O20" si="1">N10/M10</f>
        <v>153628</v>
      </c>
      <c r="P10" s="589"/>
    </row>
    <row r="11" spans="3:16" s="23" customFormat="1" ht="19.5" x14ac:dyDescent="0.35">
      <c r="C11" s="590" t="s">
        <v>113</v>
      </c>
      <c r="D11" s="673">
        <v>36</v>
      </c>
      <c r="E11" s="683">
        <f t="shared" ref="E11:E20" si="2">H11+K11+N11</f>
        <v>2585298</v>
      </c>
      <c r="F11" s="675">
        <f t="shared" si="0"/>
        <v>71813.833333333328</v>
      </c>
      <c r="G11" s="684">
        <v>34</v>
      </c>
      <c r="H11" s="685">
        <v>2372802</v>
      </c>
      <c r="I11" s="678">
        <f t="shared" ref="I11:I20" si="3">H11/G11</f>
        <v>69788.294117647063</v>
      </c>
      <c r="J11" s="684">
        <v>1</v>
      </c>
      <c r="K11" s="689">
        <v>58668</v>
      </c>
      <c r="L11" s="687">
        <f t="shared" ref="L11:L20" si="4">K11/J11</f>
        <v>58668</v>
      </c>
      <c r="M11" s="681">
        <v>1</v>
      </c>
      <c r="N11" s="688">
        <v>153828</v>
      </c>
      <c r="O11" s="682">
        <f t="shared" si="1"/>
        <v>153828</v>
      </c>
      <c r="P11" s="589"/>
    </row>
    <row r="12" spans="3:16" s="23" customFormat="1" ht="19.5" x14ac:dyDescent="0.35">
      <c r="C12" s="590" t="s">
        <v>114</v>
      </c>
      <c r="D12" s="673">
        <v>35</v>
      </c>
      <c r="E12" s="683">
        <f t="shared" si="2"/>
        <v>2524886</v>
      </c>
      <c r="F12" s="675">
        <f t="shared" si="0"/>
        <v>72139.600000000006</v>
      </c>
      <c r="G12" s="684">
        <v>33</v>
      </c>
      <c r="H12" s="685">
        <v>2295608</v>
      </c>
      <c r="I12" s="678">
        <f t="shared" si="3"/>
        <v>69563.878787878784</v>
      </c>
      <c r="J12" s="684">
        <v>1</v>
      </c>
      <c r="K12" s="689">
        <v>75550</v>
      </c>
      <c r="L12" s="687">
        <f t="shared" si="4"/>
        <v>75550</v>
      </c>
      <c r="M12" s="681">
        <v>1</v>
      </c>
      <c r="N12" s="688">
        <v>153728</v>
      </c>
      <c r="O12" s="682">
        <f t="shared" si="1"/>
        <v>153728</v>
      </c>
      <c r="P12" s="589"/>
    </row>
    <row r="13" spans="3:16" s="23" customFormat="1" ht="19.5" x14ac:dyDescent="0.35">
      <c r="C13" s="590" t="s">
        <v>115</v>
      </c>
      <c r="D13" s="690">
        <v>34</v>
      </c>
      <c r="E13" s="683">
        <f t="shared" si="2"/>
        <v>2498543</v>
      </c>
      <c r="F13" s="675">
        <f t="shared" si="0"/>
        <v>73486.558823529413</v>
      </c>
      <c r="G13" s="684">
        <v>32</v>
      </c>
      <c r="H13" s="685">
        <v>2281107</v>
      </c>
      <c r="I13" s="678">
        <f t="shared" si="3"/>
        <v>71284.59375</v>
      </c>
      <c r="J13" s="684">
        <v>1</v>
      </c>
      <c r="K13" s="691">
        <v>63708</v>
      </c>
      <c r="L13" s="687">
        <f t="shared" si="4"/>
        <v>63708</v>
      </c>
      <c r="M13" s="681">
        <v>1</v>
      </c>
      <c r="N13" s="688">
        <v>153728</v>
      </c>
      <c r="O13" s="682">
        <f t="shared" si="1"/>
        <v>153728</v>
      </c>
      <c r="P13" s="589"/>
    </row>
    <row r="14" spans="3:16" s="23" customFormat="1" ht="19.5" x14ac:dyDescent="0.35">
      <c r="C14" s="590" t="s">
        <v>116</v>
      </c>
      <c r="D14" s="690">
        <v>34</v>
      </c>
      <c r="E14" s="683">
        <f t="shared" si="2"/>
        <v>2463654</v>
      </c>
      <c r="F14" s="675">
        <f t="shared" si="0"/>
        <v>72460.411764705888</v>
      </c>
      <c r="G14" s="684">
        <v>32</v>
      </c>
      <c r="H14" s="685">
        <v>2253323</v>
      </c>
      <c r="I14" s="678">
        <f t="shared" si="3"/>
        <v>70416.34375</v>
      </c>
      <c r="J14" s="684">
        <v>1</v>
      </c>
      <c r="K14" s="691">
        <v>56603</v>
      </c>
      <c r="L14" s="687">
        <f t="shared" si="4"/>
        <v>56603</v>
      </c>
      <c r="M14" s="681">
        <v>1</v>
      </c>
      <c r="N14" s="688">
        <v>153728</v>
      </c>
      <c r="O14" s="682">
        <f t="shared" si="1"/>
        <v>153728</v>
      </c>
      <c r="P14" s="589"/>
    </row>
    <row r="15" spans="3:16" s="23" customFormat="1" ht="19.5" x14ac:dyDescent="0.35">
      <c r="C15" s="590" t="s">
        <v>117</v>
      </c>
      <c r="D15" s="690">
        <v>33</v>
      </c>
      <c r="E15" s="683">
        <f t="shared" si="2"/>
        <v>2390501</v>
      </c>
      <c r="F15" s="675">
        <f t="shared" si="0"/>
        <v>72439.42424242424</v>
      </c>
      <c r="G15" s="684">
        <v>31</v>
      </c>
      <c r="H15" s="685">
        <v>2205803</v>
      </c>
      <c r="I15" s="678">
        <f t="shared" si="3"/>
        <v>71154.93548387097</v>
      </c>
      <c r="J15" s="684">
        <v>1</v>
      </c>
      <c r="K15" s="692">
        <v>31070</v>
      </c>
      <c r="L15" s="687">
        <f t="shared" si="4"/>
        <v>31070</v>
      </c>
      <c r="M15" s="681">
        <v>1</v>
      </c>
      <c r="N15" s="688">
        <v>153628</v>
      </c>
      <c r="O15" s="682">
        <f t="shared" si="1"/>
        <v>153628</v>
      </c>
      <c r="P15" s="589"/>
    </row>
    <row r="16" spans="3:16" s="23" customFormat="1" ht="19.5" x14ac:dyDescent="0.35">
      <c r="C16" s="590" t="s">
        <v>118</v>
      </c>
      <c r="D16" s="690">
        <v>32</v>
      </c>
      <c r="E16" s="683">
        <f t="shared" si="2"/>
        <v>2345503</v>
      </c>
      <c r="F16" s="675">
        <f t="shared" si="0"/>
        <v>73296.96875</v>
      </c>
      <c r="G16" s="684">
        <v>31</v>
      </c>
      <c r="H16" s="685">
        <v>2192575</v>
      </c>
      <c r="I16" s="678">
        <f t="shared" si="3"/>
        <v>70728.225806451606</v>
      </c>
      <c r="J16" s="684">
        <v>1</v>
      </c>
      <c r="K16" s="693"/>
      <c r="L16" s="687">
        <f t="shared" si="4"/>
        <v>0</v>
      </c>
      <c r="M16" s="681">
        <v>1</v>
      </c>
      <c r="N16" s="688">
        <v>152928</v>
      </c>
      <c r="O16" s="682">
        <f t="shared" si="1"/>
        <v>152928</v>
      </c>
      <c r="P16" s="589"/>
    </row>
    <row r="17" spans="2:16" s="23" customFormat="1" ht="19.5" x14ac:dyDescent="0.35">
      <c r="C17" s="590" t="s">
        <v>119</v>
      </c>
      <c r="D17" s="690">
        <v>33</v>
      </c>
      <c r="E17" s="683">
        <f t="shared" si="2"/>
        <v>2358244</v>
      </c>
      <c r="F17" s="675">
        <f t="shared" si="0"/>
        <v>71461.939393939392</v>
      </c>
      <c r="G17" s="684">
        <v>31</v>
      </c>
      <c r="H17" s="685">
        <v>2177320</v>
      </c>
      <c r="I17" s="678">
        <f t="shared" si="3"/>
        <v>70236.129032258061</v>
      </c>
      <c r="J17" s="684">
        <v>1</v>
      </c>
      <c r="K17" s="693">
        <v>26896</v>
      </c>
      <c r="L17" s="687">
        <f t="shared" si="4"/>
        <v>26896</v>
      </c>
      <c r="M17" s="681">
        <v>1</v>
      </c>
      <c r="N17" s="688">
        <v>154028</v>
      </c>
      <c r="O17" s="682">
        <f t="shared" si="1"/>
        <v>154028</v>
      </c>
      <c r="P17" s="589"/>
    </row>
    <row r="18" spans="2:16" s="23" customFormat="1" ht="19.5" x14ac:dyDescent="0.35">
      <c r="C18" s="590" t="s">
        <v>120</v>
      </c>
      <c r="D18" s="690">
        <v>38</v>
      </c>
      <c r="E18" s="683">
        <f t="shared" si="2"/>
        <v>2572572</v>
      </c>
      <c r="F18" s="675">
        <f t="shared" si="0"/>
        <v>67699.263157894733</v>
      </c>
      <c r="G18" s="684">
        <v>34</v>
      </c>
      <c r="H18" s="685">
        <v>2292774</v>
      </c>
      <c r="I18" s="678">
        <f t="shared" si="3"/>
        <v>67434.529411764699</v>
      </c>
      <c r="J18" s="684">
        <v>3</v>
      </c>
      <c r="K18" s="693">
        <v>125770</v>
      </c>
      <c r="L18" s="687">
        <f t="shared" si="4"/>
        <v>41923.333333333336</v>
      </c>
      <c r="M18" s="681">
        <v>1</v>
      </c>
      <c r="N18" s="688">
        <v>154028</v>
      </c>
      <c r="O18" s="682">
        <f t="shared" si="1"/>
        <v>154028</v>
      </c>
      <c r="P18" s="589"/>
    </row>
    <row r="19" spans="2:16" s="23" customFormat="1" ht="19.5" x14ac:dyDescent="0.35">
      <c r="C19" s="590" t="s">
        <v>121</v>
      </c>
      <c r="D19" s="690">
        <v>38</v>
      </c>
      <c r="E19" s="683">
        <f t="shared" si="2"/>
        <v>2675000</v>
      </c>
      <c r="F19" s="675">
        <f t="shared" si="0"/>
        <v>70394.736842105267</v>
      </c>
      <c r="G19" s="684">
        <v>34</v>
      </c>
      <c r="H19" s="685">
        <v>2340000</v>
      </c>
      <c r="I19" s="678">
        <f t="shared" si="3"/>
        <v>68823.529411764699</v>
      </c>
      <c r="J19" s="684">
        <v>3</v>
      </c>
      <c r="K19" s="693">
        <v>180000</v>
      </c>
      <c r="L19" s="687">
        <f t="shared" si="4"/>
        <v>60000</v>
      </c>
      <c r="M19" s="681">
        <v>1</v>
      </c>
      <c r="N19" s="688">
        <v>155000</v>
      </c>
      <c r="O19" s="682">
        <f t="shared" si="1"/>
        <v>155000</v>
      </c>
      <c r="P19" s="589"/>
    </row>
    <row r="20" spans="2:16" s="23" customFormat="1" ht="19.5" x14ac:dyDescent="0.35">
      <c r="C20" s="590" t="s">
        <v>122</v>
      </c>
      <c r="D20" s="690">
        <v>38</v>
      </c>
      <c r="E20" s="683">
        <f t="shared" si="2"/>
        <v>2700000</v>
      </c>
      <c r="F20" s="675">
        <f t="shared" si="0"/>
        <v>71052.631578947374</v>
      </c>
      <c r="G20" s="684">
        <v>34</v>
      </c>
      <c r="H20" s="685">
        <v>2354000</v>
      </c>
      <c r="I20" s="678">
        <f t="shared" si="3"/>
        <v>69235.294117647063</v>
      </c>
      <c r="J20" s="684">
        <v>3</v>
      </c>
      <c r="K20" s="693">
        <v>190000</v>
      </c>
      <c r="L20" s="687">
        <f t="shared" si="4"/>
        <v>63333.333333333336</v>
      </c>
      <c r="M20" s="681">
        <v>1</v>
      </c>
      <c r="N20" s="688">
        <v>156000</v>
      </c>
      <c r="O20" s="682">
        <f t="shared" si="1"/>
        <v>156000</v>
      </c>
      <c r="P20" s="589"/>
    </row>
    <row r="21" spans="2:16" s="23" customFormat="1" ht="18.75" x14ac:dyDescent="0.2">
      <c r="C21" s="597" t="s">
        <v>21</v>
      </c>
      <c r="D21" s="683">
        <f>D9+D10+D11+D12+D13+D14+D15+D16+D17+D18+D19+D20</f>
        <v>422</v>
      </c>
      <c r="E21" s="683">
        <f t="shared" ref="E21:O21" si="5">E9+E10+E11+E12+E13+E14+E15+E16+E17+E18+E19+E20</f>
        <v>30160902</v>
      </c>
      <c r="F21" s="683">
        <f t="shared" si="5"/>
        <v>858420.43931545108</v>
      </c>
      <c r="G21" s="683">
        <f t="shared" si="5"/>
        <v>394</v>
      </c>
      <c r="H21" s="683">
        <f t="shared" si="5"/>
        <v>27483352</v>
      </c>
      <c r="I21" s="683">
        <f t="shared" si="5"/>
        <v>837431.63602222421</v>
      </c>
      <c r="J21" s="683">
        <f t="shared" si="5"/>
        <v>17</v>
      </c>
      <c r="K21" s="683">
        <f t="shared" si="5"/>
        <v>829670</v>
      </c>
      <c r="L21" s="683">
        <f t="shared" si="5"/>
        <v>499156.66666666663</v>
      </c>
      <c r="M21" s="683">
        <f t="shared" si="5"/>
        <v>12</v>
      </c>
      <c r="N21" s="683">
        <f t="shared" si="5"/>
        <v>1847880</v>
      </c>
      <c r="O21" s="683">
        <f t="shared" si="5"/>
        <v>1847880</v>
      </c>
      <c r="P21" s="589"/>
    </row>
    <row r="22" spans="2:16" s="23" customFormat="1" ht="19.5" thickBot="1" x14ac:dyDescent="0.25">
      <c r="C22" s="598" t="s">
        <v>123</v>
      </c>
      <c r="D22" s="694">
        <f>D21/12</f>
        <v>35.166666666666664</v>
      </c>
      <c r="E22" s="694">
        <f t="shared" ref="E22:O22" si="6">E21/12</f>
        <v>2513408.5</v>
      </c>
      <c r="F22" s="694">
        <f t="shared" si="6"/>
        <v>71535.036609620918</v>
      </c>
      <c r="G22" s="694">
        <f t="shared" si="6"/>
        <v>32.833333333333336</v>
      </c>
      <c r="H22" s="694">
        <f t="shared" si="6"/>
        <v>2290279.3333333335</v>
      </c>
      <c r="I22" s="694">
        <f t="shared" si="6"/>
        <v>69785.969668518679</v>
      </c>
      <c r="J22" s="694">
        <f t="shared" si="6"/>
        <v>1.4166666666666667</v>
      </c>
      <c r="K22" s="694">
        <f t="shared" si="6"/>
        <v>69139.166666666672</v>
      </c>
      <c r="L22" s="694">
        <f t="shared" si="6"/>
        <v>41596.388888888883</v>
      </c>
      <c r="M22" s="694">
        <f t="shared" si="6"/>
        <v>1</v>
      </c>
      <c r="N22" s="694">
        <f t="shared" si="6"/>
        <v>153990</v>
      </c>
      <c r="O22" s="694">
        <f t="shared" si="6"/>
        <v>153990</v>
      </c>
      <c r="P22" s="589"/>
    </row>
    <row r="23" spans="2:16" s="23" customFormat="1" x14ac:dyDescent="0.2">
      <c r="C23" s="912" t="s">
        <v>692</v>
      </c>
      <c r="D23" s="912"/>
      <c r="E23" s="912"/>
      <c r="F23" s="912"/>
      <c r="G23" s="912"/>
      <c r="H23" s="912"/>
      <c r="I23" s="912"/>
      <c r="J23" s="912"/>
      <c r="K23" s="912"/>
      <c r="L23" s="912"/>
      <c r="M23" s="912"/>
      <c r="N23" s="912"/>
      <c r="O23" s="602"/>
      <c r="P23" s="589"/>
    </row>
    <row r="24" spans="2:16" s="23" customFormat="1" x14ac:dyDescent="0.2">
      <c r="C24" s="603" t="s">
        <v>824</v>
      </c>
      <c r="D24" s="603"/>
      <c r="E24" s="603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589"/>
    </row>
    <row r="25" spans="2:16" s="23" customFormat="1" x14ac:dyDescent="0.2"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589"/>
    </row>
    <row r="26" spans="2:16" s="23" customFormat="1" x14ac:dyDescent="0.2"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589"/>
    </row>
    <row r="27" spans="2:16" s="23" customFormat="1" x14ac:dyDescent="0.2"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589"/>
    </row>
    <row r="28" spans="2:16" s="23" customFormat="1" ht="16.5" x14ac:dyDescent="0.2">
      <c r="C28" s="904" t="s">
        <v>825</v>
      </c>
      <c r="D28" s="904"/>
      <c r="E28" s="904"/>
      <c r="F28" s="904"/>
      <c r="G28" s="904"/>
      <c r="H28" s="904"/>
      <c r="I28" s="904"/>
      <c r="J28" s="904"/>
      <c r="K28" s="904"/>
      <c r="L28" s="904"/>
      <c r="M28" s="904"/>
      <c r="N28" s="904"/>
      <c r="O28" s="904"/>
      <c r="P28" s="589"/>
    </row>
    <row r="29" spans="2:16" s="23" customFormat="1" ht="15.75" thickBot="1" x14ac:dyDescent="0.3">
      <c r="C29" s="604"/>
      <c r="D29" s="605"/>
      <c r="E29" s="605"/>
      <c r="F29" s="605"/>
      <c r="G29" s="605"/>
      <c r="H29" s="606"/>
      <c r="I29" s="606"/>
      <c r="J29" s="606"/>
      <c r="K29" s="606"/>
      <c r="L29" s="606"/>
      <c r="M29" s="606"/>
      <c r="N29" s="36"/>
      <c r="O29" s="472" t="s">
        <v>60</v>
      </c>
      <c r="P29" s="589"/>
    </row>
    <row r="30" spans="2:16" s="23" customFormat="1" ht="15" customHeight="1" x14ac:dyDescent="0.2">
      <c r="C30" s="883" t="s">
        <v>845</v>
      </c>
      <c r="D30" s="886" t="s">
        <v>21</v>
      </c>
      <c r="E30" s="887"/>
      <c r="F30" s="888"/>
      <c r="G30" s="893" t="s">
        <v>515</v>
      </c>
      <c r="H30" s="894"/>
      <c r="I30" s="895"/>
      <c r="J30" s="893" t="s">
        <v>109</v>
      </c>
      <c r="K30" s="894"/>
      <c r="L30" s="895"/>
      <c r="M30" s="893" t="s">
        <v>110</v>
      </c>
      <c r="N30" s="894"/>
      <c r="O30" s="895"/>
      <c r="P30" s="607"/>
    </row>
    <row r="31" spans="2:16" s="23" customFormat="1" ht="12.75" customHeight="1" x14ac:dyDescent="0.2">
      <c r="C31" s="884"/>
      <c r="D31" s="889" t="s">
        <v>63</v>
      </c>
      <c r="E31" s="881" t="s">
        <v>514</v>
      </c>
      <c r="F31" s="891" t="s">
        <v>571</v>
      </c>
      <c r="G31" s="889" t="s">
        <v>63</v>
      </c>
      <c r="H31" s="881" t="s">
        <v>514</v>
      </c>
      <c r="I31" s="891" t="s">
        <v>571</v>
      </c>
      <c r="J31" s="889" t="s">
        <v>63</v>
      </c>
      <c r="K31" s="881" t="s">
        <v>514</v>
      </c>
      <c r="L31" s="891" t="s">
        <v>571</v>
      </c>
      <c r="M31" s="889" t="s">
        <v>63</v>
      </c>
      <c r="N31" s="881" t="s">
        <v>514</v>
      </c>
      <c r="O31" s="891" t="s">
        <v>571</v>
      </c>
      <c r="P31" s="589"/>
    </row>
    <row r="32" spans="2:16" s="23" customFormat="1" ht="21.75" customHeight="1" thickBot="1" x14ac:dyDescent="0.25">
      <c r="B32" s="232"/>
      <c r="C32" s="885"/>
      <c r="D32" s="890"/>
      <c r="E32" s="882"/>
      <c r="F32" s="892"/>
      <c r="G32" s="890"/>
      <c r="H32" s="882"/>
      <c r="I32" s="892"/>
      <c r="J32" s="890"/>
      <c r="K32" s="882"/>
      <c r="L32" s="892"/>
      <c r="M32" s="890"/>
      <c r="N32" s="882"/>
      <c r="O32" s="892"/>
      <c r="P32" s="589"/>
    </row>
    <row r="33" spans="2:16" s="23" customFormat="1" ht="14.25" customHeight="1" x14ac:dyDescent="0.2">
      <c r="B33" s="232"/>
      <c r="C33" s="608" t="s">
        <v>111</v>
      </c>
      <c r="D33" s="588">
        <v>38</v>
      </c>
      <c r="E33" s="584">
        <v>2846457</v>
      </c>
      <c r="F33" s="609">
        <f>E33/D33</f>
        <v>74906.763157894733</v>
      </c>
      <c r="G33" s="586">
        <v>38</v>
      </c>
      <c r="H33" s="542">
        <f>E33-N33</f>
        <v>2682578</v>
      </c>
      <c r="I33" s="587">
        <f>H33/G33</f>
        <v>70594.15789473684</v>
      </c>
      <c r="J33" s="586">
        <v>0</v>
      </c>
      <c r="K33" s="542">
        <v>0</v>
      </c>
      <c r="L33" s="587">
        <v>0</v>
      </c>
      <c r="M33" s="588">
        <v>1</v>
      </c>
      <c r="N33" s="584">
        <v>163879</v>
      </c>
      <c r="O33" s="587">
        <f>N33/M33</f>
        <v>163879</v>
      </c>
      <c r="P33" s="589"/>
    </row>
    <row r="34" spans="2:16" s="23" customFormat="1" ht="14.25" customHeight="1" x14ac:dyDescent="0.2">
      <c r="B34" s="232"/>
      <c r="C34" s="610" t="s">
        <v>112</v>
      </c>
      <c r="D34" s="596">
        <v>38</v>
      </c>
      <c r="E34" s="592">
        <v>2834687</v>
      </c>
      <c r="F34" s="609">
        <f t="shared" ref="F34:F44" si="7">E34/D34</f>
        <v>74597.026315789481</v>
      </c>
      <c r="G34" s="593">
        <v>38</v>
      </c>
      <c r="H34" s="542">
        <f t="shared" ref="H34:H35" si="8">E34-N34</f>
        <v>2670908</v>
      </c>
      <c r="I34" s="587">
        <f t="shared" ref="I34:I44" si="9">H34/G34</f>
        <v>70287.052631578947</v>
      </c>
      <c r="J34" s="593">
        <v>0</v>
      </c>
      <c r="K34" s="594">
        <v>0</v>
      </c>
      <c r="L34" s="595">
        <v>0</v>
      </c>
      <c r="M34" s="596">
        <v>1</v>
      </c>
      <c r="N34" s="592">
        <v>163779</v>
      </c>
      <c r="O34" s="587">
        <f t="shared" ref="O34:O44" si="10">N34/M34</f>
        <v>163779</v>
      </c>
      <c r="P34" s="589"/>
    </row>
    <row r="35" spans="2:16" s="23" customFormat="1" ht="14.25" customHeight="1" x14ac:dyDescent="0.2">
      <c r="B35" s="232"/>
      <c r="C35" s="610" t="s">
        <v>113</v>
      </c>
      <c r="D35" s="596">
        <v>38</v>
      </c>
      <c r="E35" s="592">
        <v>2883888</v>
      </c>
      <c r="F35" s="609">
        <f t="shared" si="7"/>
        <v>75891.789473684214</v>
      </c>
      <c r="G35" s="593">
        <v>38</v>
      </c>
      <c r="H35" s="542">
        <f t="shared" si="8"/>
        <v>2719809</v>
      </c>
      <c r="I35" s="587">
        <f t="shared" si="9"/>
        <v>71573.921052631573</v>
      </c>
      <c r="J35" s="593">
        <v>0</v>
      </c>
      <c r="K35" s="594">
        <v>0</v>
      </c>
      <c r="L35" s="595">
        <v>0</v>
      </c>
      <c r="M35" s="596">
        <v>1</v>
      </c>
      <c r="N35" s="592">
        <v>164079</v>
      </c>
      <c r="O35" s="587">
        <f t="shared" si="10"/>
        <v>164079</v>
      </c>
      <c r="P35" s="589"/>
    </row>
    <row r="36" spans="2:16" s="23" customFormat="1" ht="14.25" customHeight="1" x14ac:dyDescent="0.2">
      <c r="B36" s="232"/>
      <c r="C36" s="610" t="s">
        <v>114</v>
      </c>
      <c r="D36" s="596">
        <v>40</v>
      </c>
      <c r="E36" s="592">
        <f t="shared" ref="E36:E44" si="11">H36+K36+N36</f>
        <v>3041291</v>
      </c>
      <c r="F36" s="609">
        <f t="shared" si="7"/>
        <v>76032.274999999994</v>
      </c>
      <c r="G36" s="593">
        <v>38</v>
      </c>
      <c r="H36" s="594">
        <v>2697312</v>
      </c>
      <c r="I36" s="587">
        <f t="shared" si="9"/>
        <v>70981.894736842107</v>
      </c>
      <c r="J36" s="593">
        <v>2</v>
      </c>
      <c r="K36" s="594">
        <v>180000</v>
      </c>
      <c r="L36" s="595">
        <v>90000</v>
      </c>
      <c r="M36" s="596">
        <v>1</v>
      </c>
      <c r="N36" s="592">
        <v>163979</v>
      </c>
      <c r="O36" s="587">
        <f t="shared" si="10"/>
        <v>163979</v>
      </c>
      <c r="P36" s="589"/>
    </row>
    <row r="37" spans="2:16" s="23" customFormat="1" ht="14.25" customHeight="1" x14ac:dyDescent="0.2">
      <c r="B37" s="232"/>
      <c r="C37" s="610" t="s">
        <v>115</v>
      </c>
      <c r="D37" s="596">
        <v>40</v>
      </c>
      <c r="E37" s="592">
        <f t="shared" si="11"/>
        <v>3026457</v>
      </c>
      <c r="F37" s="609">
        <f t="shared" si="7"/>
        <v>75661.425000000003</v>
      </c>
      <c r="G37" s="593">
        <v>38</v>
      </c>
      <c r="H37" s="594">
        <v>2682578</v>
      </c>
      <c r="I37" s="587">
        <f t="shared" si="9"/>
        <v>70594.15789473684</v>
      </c>
      <c r="J37" s="593">
        <v>2</v>
      </c>
      <c r="K37" s="594">
        <v>180000</v>
      </c>
      <c r="L37" s="595">
        <v>90000</v>
      </c>
      <c r="M37" s="596">
        <v>1</v>
      </c>
      <c r="N37" s="592">
        <v>163879</v>
      </c>
      <c r="O37" s="587">
        <f t="shared" si="10"/>
        <v>163879</v>
      </c>
      <c r="P37" s="589"/>
    </row>
    <row r="38" spans="2:16" s="23" customFormat="1" ht="14.25" customHeight="1" x14ac:dyDescent="0.2">
      <c r="B38" s="232"/>
      <c r="C38" s="610" t="s">
        <v>116</v>
      </c>
      <c r="D38" s="596">
        <v>40</v>
      </c>
      <c r="E38" s="592">
        <f t="shared" si="11"/>
        <v>3041291</v>
      </c>
      <c r="F38" s="609">
        <f t="shared" si="7"/>
        <v>76032.274999999994</v>
      </c>
      <c r="G38" s="593">
        <v>38</v>
      </c>
      <c r="H38" s="594">
        <v>2697312</v>
      </c>
      <c r="I38" s="587">
        <f t="shared" si="9"/>
        <v>70981.894736842107</v>
      </c>
      <c r="J38" s="593">
        <v>2</v>
      </c>
      <c r="K38" s="594">
        <v>180000</v>
      </c>
      <c r="L38" s="595">
        <f>K38/J38</f>
        <v>90000</v>
      </c>
      <c r="M38" s="596">
        <v>1</v>
      </c>
      <c r="N38" s="592">
        <v>163979</v>
      </c>
      <c r="O38" s="587">
        <f t="shared" si="10"/>
        <v>163979</v>
      </c>
      <c r="P38" s="589"/>
    </row>
    <row r="39" spans="2:16" s="23" customFormat="1" ht="14.25" customHeight="1" x14ac:dyDescent="0.2">
      <c r="B39" s="232"/>
      <c r="C39" s="610" t="s">
        <v>117</v>
      </c>
      <c r="D39" s="596">
        <v>41</v>
      </c>
      <c r="E39" s="592">
        <f t="shared" si="11"/>
        <v>3181291</v>
      </c>
      <c r="F39" s="609">
        <f t="shared" si="7"/>
        <v>77592.463414634141</v>
      </c>
      <c r="G39" s="593">
        <v>38</v>
      </c>
      <c r="H39" s="594">
        <v>2697312</v>
      </c>
      <c r="I39" s="587">
        <f t="shared" si="9"/>
        <v>70981.894736842107</v>
      </c>
      <c r="J39" s="593">
        <v>3</v>
      </c>
      <c r="K39" s="594">
        <v>320000</v>
      </c>
      <c r="L39" s="595">
        <f t="shared" ref="L39:L44" si="12">K39/J39</f>
        <v>106666.66666666667</v>
      </c>
      <c r="M39" s="596">
        <v>1</v>
      </c>
      <c r="N39" s="592">
        <v>163979</v>
      </c>
      <c r="O39" s="587">
        <f t="shared" si="10"/>
        <v>163979</v>
      </c>
      <c r="P39" s="589"/>
    </row>
    <row r="40" spans="2:16" s="23" customFormat="1" ht="14.25" customHeight="1" x14ac:dyDescent="0.2">
      <c r="B40" s="232"/>
      <c r="C40" s="610" t="s">
        <v>118</v>
      </c>
      <c r="D40" s="596">
        <v>41</v>
      </c>
      <c r="E40" s="592">
        <f t="shared" si="11"/>
        <v>3181291</v>
      </c>
      <c r="F40" s="609">
        <f t="shared" si="7"/>
        <v>77592.463414634141</v>
      </c>
      <c r="G40" s="593">
        <v>38</v>
      </c>
      <c r="H40" s="594">
        <v>2697312</v>
      </c>
      <c r="I40" s="587">
        <f t="shared" si="9"/>
        <v>70981.894736842107</v>
      </c>
      <c r="J40" s="593">
        <v>3</v>
      </c>
      <c r="K40" s="594">
        <v>320000</v>
      </c>
      <c r="L40" s="595">
        <f t="shared" si="12"/>
        <v>106666.66666666667</v>
      </c>
      <c r="M40" s="596">
        <v>1</v>
      </c>
      <c r="N40" s="592">
        <v>163979</v>
      </c>
      <c r="O40" s="587">
        <f t="shared" si="10"/>
        <v>163979</v>
      </c>
      <c r="P40" s="589"/>
    </row>
    <row r="41" spans="2:16" s="23" customFormat="1" ht="14.25" customHeight="1" x14ac:dyDescent="0.2">
      <c r="B41" s="232"/>
      <c r="C41" s="610" t="s">
        <v>119</v>
      </c>
      <c r="D41" s="596">
        <v>41</v>
      </c>
      <c r="E41" s="592">
        <f t="shared" si="11"/>
        <v>3181291</v>
      </c>
      <c r="F41" s="609">
        <f t="shared" si="7"/>
        <v>77592.463414634141</v>
      </c>
      <c r="G41" s="593">
        <v>38</v>
      </c>
      <c r="H41" s="594">
        <v>2697312</v>
      </c>
      <c r="I41" s="587">
        <f t="shared" si="9"/>
        <v>70981.894736842107</v>
      </c>
      <c r="J41" s="593">
        <v>3</v>
      </c>
      <c r="K41" s="594">
        <v>320000</v>
      </c>
      <c r="L41" s="595">
        <f t="shared" si="12"/>
        <v>106666.66666666667</v>
      </c>
      <c r="M41" s="596">
        <v>1</v>
      </c>
      <c r="N41" s="592">
        <v>163979</v>
      </c>
      <c r="O41" s="587">
        <f t="shared" si="10"/>
        <v>163979</v>
      </c>
      <c r="P41" s="589"/>
    </row>
    <row r="42" spans="2:16" s="23" customFormat="1" ht="14.25" customHeight="1" x14ac:dyDescent="0.2">
      <c r="B42" s="232"/>
      <c r="C42" s="610" t="s">
        <v>120</v>
      </c>
      <c r="D42" s="596">
        <v>41</v>
      </c>
      <c r="E42" s="592">
        <f t="shared" si="11"/>
        <v>3166457</v>
      </c>
      <c r="F42" s="609">
        <f t="shared" si="7"/>
        <v>77230.658536585368</v>
      </c>
      <c r="G42" s="593">
        <v>38</v>
      </c>
      <c r="H42" s="594">
        <v>2682578</v>
      </c>
      <c r="I42" s="587">
        <f t="shared" si="9"/>
        <v>70594.15789473684</v>
      </c>
      <c r="J42" s="593">
        <v>3</v>
      </c>
      <c r="K42" s="594">
        <v>320000</v>
      </c>
      <c r="L42" s="595">
        <f t="shared" si="12"/>
        <v>106666.66666666667</v>
      </c>
      <c r="M42" s="596">
        <v>1</v>
      </c>
      <c r="N42" s="592">
        <v>163879</v>
      </c>
      <c r="O42" s="587">
        <f t="shared" si="10"/>
        <v>163879</v>
      </c>
      <c r="P42" s="589"/>
    </row>
    <row r="43" spans="2:16" s="23" customFormat="1" ht="14.25" customHeight="1" x14ac:dyDescent="0.2">
      <c r="B43" s="232"/>
      <c r="C43" s="610" t="s">
        <v>121</v>
      </c>
      <c r="D43" s="596">
        <v>41</v>
      </c>
      <c r="E43" s="592">
        <f t="shared" si="11"/>
        <v>3181291</v>
      </c>
      <c r="F43" s="609">
        <f t="shared" si="7"/>
        <v>77592.463414634141</v>
      </c>
      <c r="G43" s="593">
        <v>38</v>
      </c>
      <c r="H43" s="594">
        <v>2697312</v>
      </c>
      <c r="I43" s="587">
        <f t="shared" si="9"/>
        <v>70981.894736842107</v>
      </c>
      <c r="J43" s="593">
        <v>3</v>
      </c>
      <c r="K43" s="594">
        <v>320000</v>
      </c>
      <c r="L43" s="595">
        <f t="shared" si="12"/>
        <v>106666.66666666667</v>
      </c>
      <c r="M43" s="596">
        <v>1</v>
      </c>
      <c r="N43" s="592">
        <v>163979</v>
      </c>
      <c r="O43" s="587">
        <f t="shared" si="10"/>
        <v>163979</v>
      </c>
      <c r="P43" s="589"/>
    </row>
    <row r="44" spans="2:16" s="23" customFormat="1" ht="14.25" customHeight="1" x14ac:dyDescent="0.2">
      <c r="B44" s="232"/>
      <c r="C44" s="610" t="s">
        <v>122</v>
      </c>
      <c r="D44" s="596">
        <v>41</v>
      </c>
      <c r="E44" s="592">
        <f t="shared" si="11"/>
        <v>3203888</v>
      </c>
      <c r="F44" s="609">
        <f t="shared" si="7"/>
        <v>78143.609756097561</v>
      </c>
      <c r="G44" s="593">
        <v>38</v>
      </c>
      <c r="H44" s="594">
        <v>2719809</v>
      </c>
      <c r="I44" s="587">
        <f t="shared" si="9"/>
        <v>71573.921052631573</v>
      </c>
      <c r="J44" s="593">
        <v>3</v>
      </c>
      <c r="K44" s="594">
        <v>320000</v>
      </c>
      <c r="L44" s="595">
        <f t="shared" si="12"/>
        <v>106666.66666666667</v>
      </c>
      <c r="M44" s="596">
        <v>1</v>
      </c>
      <c r="N44" s="592">
        <v>164079</v>
      </c>
      <c r="O44" s="587">
        <f t="shared" si="10"/>
        <v>164079</v>
      </c>
      <c r="P44" s="589"/>
    </row>
    <row r="45" spans="2:16" s="23" customFormat="1" ht="14.25" customHeight="1" x14ac:dyDescent="0.2">
      <c r="B45" s="232"/>
      <c r="C45" s="611" t="s">
        <v>21</v>
      </c>
      <c r="D45" s="596">
        <f>D33+D34+D35+D36+D37+D38+D39+D40+D41+D42+D43+D44</f>
        <v>480</v>
      </c>
      <c r="E45" s="596">
        <f>E33+E34+E35+E36+E37+E38+E39+E40+E41+E42+E43+E44</f>
        <v>36769580</v>
      </c>
      <c r="F45" s="596">
        <f t="shared" ref="F45:O45" si="13">F33+F34+F35+F36+F37+F38+F39+F40+F41+F42+F43+F44</f>
        <v>918865.6758985878</v>
      </c>
      <c r="G45" s="596">
        <f t="shared" si="13"/>
        <v>456</v>
      </c>
      <c r="H45" s="596">
        <f t="shared" si="13"/>
        <v>32342132</v>
      </c>
      <c r="I45" s="596">
        <f t="shared" si="13"/>
        <v>851108.7368421054</v>
      </c>
      <c r="J45" s="596">
        <f t="shared" si="13"/>
        <v>24</v>
      </c>
      <c r="K45" s="596">
        <f t="shared" si="13"/>
        <v>2460000</v>
      </c>
      <c r="L45" s="596">
        <f t="shared" si="13"/>
        <v>909999.99999999988</v>
      </c>
      <c r="M45" s="596">
        <f t="shared" si="13"/>
        <v>12</v>
      </c>
      <c r="N45" s="596">
        <f t="shared" si="13"/>
        <v>1967448</v>
      </c>
      <c r="O45" s="596">
        <f t="shared" si="13"/>
        <v>1967448</v>
      </c>
      <c r="P45" s="589"/>
    </row>
    <row r="46" spans="2:16" s="23" customFormat="1" ht="14.25" customHeight="1" thickBot="1" x14ac:dyDescent="0.25">
      <c r="B46" s="232"/>
      <c r="C46" s="612" t="s">
        <v>123</v>
      </c>
      <c r="D46" s="613">
        <f>D45/12</f>
        <v>40</v>
      </c>
      <c r="E46" s="613">
        <f t="shared" ref="E46:O46" si="14">E45/12</f>
        <v>3064131.6666666665</v>
      </c>
      <c r="F46" s="613">
        <f t="shared" si="14"/>
        <v>76572.139658215645</v>
      </c>
      <c r="G46" s="613">
        <f t="shared" si="14"/>
        <v>38</v>
      </c>
      <c r="H46" s="613">
        <f t="shared" si="14"/>
        <v>2695177.6666666665</v>
      </c>
      <c r="I46" s="613">
        <f t="shared" si="14"/>
        <v>70925.72807017545</v>
      </c>
      <c r="J46" s="613">
        <f t="shared" si="14"/>
        <v>2</v>
      </c>
      <c r="K46" s="613">
        <f t="shared" si="14"/>
        <v>205000</v>
      </c>
      <c r="L46" s="613">
        <f t="shared" si="14"/>
        <v>75833.333333333328</v>
      </c>
      <c r="M46" s="613">
        <f t="shared" si="14"/>
        <v>1</v>
      </c>
      <c r="N46" s="613">
        <f t="shared" si="14"/>
        <v>163954</v>
      </c>
      <c r="O46" s="613">
        <f t="shared" si="14"/>
        <v>163954</v>
      </c>
      <c r="P46" s="589"/>
    </row>
    <row r="47" spans="2:16" s="23" customFormat="1" ht="15" x14ac:dyDescent="0.25">
      <c r="C47" s="896" t="s">
        <v>826</v>
      </c>
      <c r="D47" s="896"/>
      <c r="E47" s="896"/>
      <c r="F47" s="896"/>
      <c r="G47" s="896"/>
      <c r="H47" s="896"/>
      <c r="I47" s="896"/>
      <c r="J47" s="896"/>
      <c r="K47" s="896"/>
      <c r="L47" s="896"/>
      <c r="M47" s="896"/>
      <c r="N47" s="896"/>
      <c r="O47" s="36"/>
      <c r="P47" s="589"/>
    </row>
    <row r="48" spans="2:16" x14ac:dyDescent="0.2">
      <c r="C48" s="602"/>
      <c r="D48" s="602"/>
      <c r="E48" s="703"/>
      <c r="F48" s="602"/>
      <c r="G48" s="602"/>
      <c r="H48" s="602"/>
      <c r="I48" s="602"/>
      <c r="J48" s="602"/>
      <c r="K48" s="602"/>
      <c r="L48" s="602"/>
      <c r="M48" s="602"/>
      <c r="N48" s="602"/>
      <c r="O48" s="602"/>
      <c r="P48" s="589"/>
    </row>
    <row r="49" spans="3:16" x14ac:dyDescent="0.2"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589"/>
    </row>
    <row r="50" spans="3:16" x14ac:dyDescent="0.2">
      <c r="C50" s="602"/>
      <c r="D50" s="602"/>
      <c r="E50" s="602"/>
      <c r="F50" s="602"/>
      <c r="G50" s="602"/>
      <c r="H50" s="602"/>
      <c r="I50" s="602"/>
      <c r="J50" s="602"/>
      <c r="K50" s="602"/>
      <c r="L50" s="602"/>
      <c r="M50" s="602"/>
      <c r="N50" s="602"/>
      <c r="O50" s="602"/>
      <c r="P50" s="589"/>
    </row>
    <row r="51" spans="3:16" ht="16.5" x14ac:dyDescent="0.2">
      <c r="C51" s="904" t="s">
        <v>827</v>
      </c>
      <c r="D51" s="904"/>
      <c r="E51" s="904"/>
      <c r="F51" s="904"/>
      <c r="G51" s="904"/>
      <c r="H51" s="904"/>
      <c r="I51" s="904"/>
      <c r="J51" s="904"/>
      <c r="K51" s="904"/>
      <c r="L51" s="904"/>
      <c r="M51" s="904"/>
      <c r="N51" s="904"/>
      <c r="O51" s="904"/>
      <c r="P51" s="589"/>
    </row>
    <row r="52" spans="3:16" ht="15.75" thickBot="1" x14ac:dyDescent="0.3">
      <c r="C52" s="604"/>
      <c r="D52" s="605"/>
      <c r="E52" s="605"/>
      <c r="F52" s="605"/>
      <c r="G52" s="605"/>
      <c r="H52" s="606"/>
      <c r="I52" s="606"/>
      <c r="J52" s="606"/>
      <c r="K52" s="606"/>
      <c r="L52" s="606"/>
      <c r="M52" s="606"/>
      <c r="N52" s="36"/>
      <c r="O52" s="472" t="s">
        <v>60</v>
      </c>
      <c r="P52" s="589"/>
    </row>
    <row r="53" spans="3:16" ht="15" customHeight="1" x14ac:dyDescent="0.2">
      <c r="C53" s="883" t="s">
        <v>845</v>
      </c>
      <c r="D53" s="886" t="s">
        <v>21</v>
      </c>
      <c r="E53" s="887"/>
      <c r="F53" s="888"/>
      <c r="G53" s="893" t="s">
        <v>515</v>
      </c>
      <c r="H53" s="894"/>
      <c r="I53" s="895"/>
      <c r="J53" s="893" t="s">
        <v>109</v>
      </c>
      <c r="K53" s="894"/>
      <c r="L53" s="895"/>
      <c r="M53" s="893" t="s">
        <v>110</v>
      </c>
      <c r="N53" s="894"/>
      <c r="O53" s="895"/>
      <c r="P53" s="589"/>
    </row>
    <row r="54" spans="3:16" ht="12.75" customHeight="1" x14ac:dyDescent="0.2">
      <c r="C54" s="884"/>
      <c r="D54" s="889" t="s">
        <v>63</v>
      </c>
      <c r="E54" s="881" t="s">
        <v>514</v>
      </c>
      <c r="F54" s="891" t="s">
        <v>571</v>
      </c>
      <c r="G54" s="889" t="s">
        <v>63</v>
      </c>
      <c r="H54" s="881" t="s">
        <v>514</v>
      </c>
      <c r="I54" s="891" t="s">
        <v>571</v>
      </c>
      <c r="J54" s="889" t="s">
        <v>63</v>
      </c>
      <c r="K54" s="881" t="s">
        <v>514</v>
      </c>
      <c r="L54" s="891" t="s">
        <v>571</v>
      </c>
      <c r="M54" s="889" t="s">
        <v>63</v>
      </c>
      <c r="N54" s="881" t="s">
        <v>514</v>
      </c>
      <c r="O54" s="891" t="s">
        <v>571</v>
      </c>
      <c r="P54" s="589"/>
    </row>
    <row r="55" spans="3:16" ht="13.5" thickBot="1" x14ac:dyDescent="0.25">
      <c r="C55" s="897"/>
      <c r="D55" s="890"/>
      <c r="E55" s="882"/>
      <c r="F55" s="892"/>
      <c r="G55" s="890"/>
      <c r="H55" s="882"/>
      <c r="I55" s="892"/>
      <c r="J55" s="890"/>
      <c r="K55" s="882"/>
      <c r="L55" s="892"/>
      <c r="M55" s="890"/>
      <c r="N55" s="882"/>
      <c r="O55" s="892"/>
      <c r="P55" s="589"/>
    </row>
    <row r="56" spans="3:16" ht="15" x14ac:dyDescent="0.2">
      <c r="C56" s="614" t="s">
        <v>111</v>
      </c>
      <c r="D56" s="588">
        <v>38</v>
      </c>
      <c r="E56" s="584">
        <v>3324285</v>
      </c>
      <c r="F56" s="585">
        <f>E56/D56</f>
        <v>87481.18421052632</v>
      </c>
      <c r="G56" s="548">
        <v>38</v>
      </c>
      <c r="H56" s="542">
        <f>E56-N56</f>
        <v>3133003</v>
      </c>
      <c r="I56" s="587">
        <f>H56/G56</f>
        <v>82447.447368421053</v>
      </c>
      <c r="J56" s="548">
        <v>0</v>
      </c>
      <c r="K56" s="542">
        <v>0</v>
      </c>
      <c r="L56" s="587">
        <v>0</v>
      </c>
      <c r="M56" s="583">
        <v>1</v>
      </c>
      <c r="N56" s="584">
        <v>191282</v>
      </c>
      <c r="O56" s="587">
        <f>N56/M56</f>
        <v>191282</v>
      </c>
      <c r="P56" s="589"/>
    </row>
    <row r="57" spans="3:16" ht="15" x14ac:dyDescent="0.2">
      <c r="C57" s="615" t="s">
        <v>112</v>
      </c>
      <c r="D57" s="596">
        <v>38</v>
      </c>
      <c r="E57" s="592">
        <v>3310556</v>
      </c>
      <c r="F57" s="585">
        <f t="shared" ref="F57:F58" si="15">E57/D57</f>
        <v>87119.894736842107</v>
      </c>
      <c r="G57" s="616">
        <v>38</v>
      </c>
      <c r="H57" s="542">
        <f t="shared" ref="H57:H58" si="16">E57-N57</f>
        <v>3119508</v>
      </c>
      <c r="I57" s="587">
        <f t="shared" ref="I57:I58" si="17">H57/G57</f>
        <v>82092.31578947368</v>
      </c>
      <c r="J57" s="616">
        <v>0</v>
      </c>
      <c r="K57" s="594">
        <v>0</v>
      </c>
      <c r="L57" s="595">
        <v>0</v>
      </c>
      <c r="M57" s="591">
        <v>1</v>
      </c>
      <c r="N57" s="592">
        <v>191048</v>
      </c>
      <c r="O57" s="587">
        <f t="shared" ref="O57:O58" si="18">N57/M57</f>
        <v>191048</v>
      </c>
      <c r="P57" s="589"/>
    </row>
    <row r="58" spans="3:16" ht="15" x14ac:dyDescent="0.2">
      <c r="C58" s="615" t="s">
        <v>113</v>
      </c>
      <c r="D58" s="596">
        <v>38</v>
      </c>
      <c r="E58" s="592">
        <v>3367949</v>
      </c>
      <c r="F58" s="585">
        <f t="shared" si="15"/>
        <v>88630.236842105267</v>
      </c>
      <c r="G58" s="616">
        <v>38</v>
      </c>
      <c r="H58" s="542">
        <f t="shared" si="16"/>
        <v>3176551</v>
      </c>
      <c r="I58" s="587">
        <f t="shared" si="17"/>
        <v>83593.447368421053</v>
      </c>
      <c r="J58" s="616">
        <v>0</v>
      </c>
      <c r="K58" s="594">
        <v>0</v>
      </c>
      <c r="L58" s="595">
        <v>0</v>
      </c>
      <c r="M58" s="591">
        <v>1</v>
      </c>
      <c r="N58" s="592">
        <v>191398</v>
      </c>
      <c r="O58" s="587">
        <f t="shared" si="18"/>
        <v>191398</v>
      </c>
      <c r="P58" s="589"/>
    </row>
    <row r="59" spans="3:16" ht="15" x14ac:dyDescent="0.2">
      <c r="C59" s="615" t="s">
        <v>114</v>
      </c>
      <c r="D59" s="596">
        <v>40</v>
      </c>
      <c r="E59" s="592">
        <f>H59+K59+N59</f>
        <v>3551589</v>
      </c>
      <c r="F59" s="585">
        <f>E59/D59</f>
        <v>88789.725000000006</v>
      </c>
      <c r="G59" s="616">
        <v>38</v>
      </c>
      <c r="H59" s="594">
        <v>3150307</v>
      </c>
      <c r="I59" s="587">
        <f>H59/G59</f>
        <v>82902.81578947368</v>
      </c>
      <c r="J59" s="616">
        <v>2</v>
      </c>
      <c r="K59" s="594">
        <v>210000</v>
      </c>
      <c r="L59" s="595">
        <f>K59/J59</f>
        <v>105000</v>
      </c>
      <c r="M59" s="591">
        <v>1</v>
      </c>
      <c r="N59" s="592">
        <v>191282</v>
      </c>
      <c r="O59" s="587">
        <f>N59/M59</f>
        <v>191282</v>
      </c>
      <c r="P59" s="589"/>
    </row>
    <row r="60" spans="3:16" ht="15" x14ac:dyDescent="0.2">
      <c r="C60" s="615" t="s">
        <v>115</v>
      </c>
      <c r="D60" s="596">
        <v>40</v>
      </c>
      <c r="E60" s="592">
        <f t="shared" ref="E60:E67" si="19">H60+K60+N60</f>
        <v>3534285</v>
      </c>
      <c r="F60" s="585">
        <f t="shared" ref="F60:F67" si="20">E60/D60</f>
        <v>88357.125</v>
      </c>
      <c r="G60" s="616">
        <v>38</v>
      </c>
      <c r="H60" s="594">
        <v>3133120</v>
      </c>
      <c r="I60" s="587">
        <f t="shared" ref="I60:I67" si="21">H60/G60</f>
        <v>82450.526315789481</v>
      </c>
      <c r="J60" s="616">
        <v>2</v>
      </c>
      <c r="K60" s="594">
        <v>210000</v>
      </c>
      <c r="L60" s="595">
        <f t="shared" ref="L60:L67" si="22">K60/J60</f>
        <v>105000</v>
      </c>
      <c r="M60" s="591">
        <v>1</v>
      </c>
      <c r="N60" s="592">
        <v>191165</v>
      </c>
      <c r="O60" s="587">
        <f t="shared" ref="O60:O67" si="23">N60/M60</f>
        <v>191165</v>
      </c>
      <c r="P60" s="589"/>
    </row>
    <row r="61" spans="3:16" ht="15" x14ac:dyDescent="0.2">
      <c r="C61" s="615" t="s">
        <v>116</v>
      </c>
      <c r="D61" s="596">
        <v>40</v>
      </c>
      <c r="E61" s="592">
        <f t="shared" si="19"/>
        <v>3551589</v>
      </c>
      <c r="F61" s="585">
        <f t="shared" si="20"/>
        <v>88789.725000000006</v>
      </c>
      <c r="G61" s="616">
        <v>38</v>
      </c>
      <c r="H61" s="594">
        <v>3150307</v>
      </c>
      <c r="I61" s="587">
        <f t="shared" si="21"/>
        <v>82902.81578947368</v>
      </c>
      <c r="J61" s="616">
        <v>2</v>
      </c>
      <c r="K61" s="594">
        <v>210000</v>
      </c>
      <c r="L61" s="595">
        <f t="shared" si="22"/>
        <v>105000</v>
      </c>
      <c r="M61" s="591">
        <v>1</v>
      </c>
      <c r="N61" s="592">
        <v>191282</v>
      </c>
      <c r="O61" s="587">
        <f t="shared" si="23"/>
        <v>191282</v>
      </c>
      <c r="P61" s="589"/>
    </row>
    <row r="62" spans="3:16" ht="15" x14ac:dyDescent="0.2">
      <c r="C62" s="615" t="s">
        <v>117</v>
      </c>
      <c r="D62" s="596">
        <v>41</v>
      </c>
      <c r="E62" s="592">
        <f t="shared" si="19"/>
        <v>3721589</v>
      </c>
      <c r="F62" s="585">
        <f t="shared" si="20"/>
        <v>90770.463414634141</v>
      </c>
      <c r="G62" s="616">
        <v>38</v>
      </c>
      <c r="H62" s="594">
        <v>3150307</v>
      </c>
      <c r="I62" s="587">
        <f t="shared" si="21"/>
        <v>82902.81578947368</v>
      </c>
      <c r="J62" s="616">
        <v>3</v>
      </c>
      <c r="K62" s="594">
        <v>380000</v>
      </c>
      <c r="L62" s="595">
        <f t="shared" si="22"/>
        <v>126666.66666666667</v>
      </c>
      <c r="M62" s="591">
        <v>1</v>
      </c>
      <c r="N62" s="592">
        <v>191282</v>
      </c>
      <c r="O62" s="587">
        <f t="shared" si="23"/>
        <v>191282</v>
      </c>
      <c r="P62" s="589"/>
    </row>
    <row r="63" spans="3:16" ht="15" x14ac:dyDescent="0.2">
      <c r="C63" s="615" t="s">
        <v>118</v>
      </c>
      <c r="D63" s="596">
        <v>41</v>
      </c>
      <c r="E63" s="592">
        <f t="shared" si="19"/>
        <v>3721589</v>
      </c>
      <c r="F63" s="585">
        <f t="shared" si="20"/>
        <v>90770.463414634141</v>
      </c>
      <c r="G63" s="616">
        <v>38</v>
      </c>
      <c r="H63" s="594">
        <v>3150307</v>
      </c>
      <c r="I63" s="587">
        <f t="shared" si="21"/>
        <v>82902.81578947368</v>
      </c>
      <c r="J63" s="616">
        <v>3</v>
      </c>
      <c r="K63" s="594">
        <v>380000</v>
      </c>
      <c r="L63" s="595">
        <f t="shared" si="22"/>
        <v>126666.66666666667</v>
      </c>
      <c r="M63" s="591">
        <v>1</v>
      </c>
      <c r="N63" s="592">
        <v>191282</v>
      </c>
      <c r="O63" s="587">
        <f t="shared" si="23"/>
        <v>191282</v>
      </c>
      <c r="P63" s="589"/>
    </row>
    <row r="64" spans="3:16" ht="15" x14ac:dyDescent="0.2">
      <c r="C64" s="615" t="s">
        <v>119</v>
      </c>
      <c r="D64" s="596">
        <v>41</v>
      </c>
      <c r="E64" s="592">
        <f t="shared" si="19"/>
        <v>3721589</v>
      </c>
      <c r="F64" s="585">
        <f t="shared" si="20"/>
        <v>90770.463414634141</v>
      </c>
      <c r="G64" s="616">
        <v>38</v>
      </c>
      <c r="H64" s="594">
        <v>3150307</v>
      </c>
      <c r="I64" s="587">
        <f t="shared" si="21"/>
        <v>82902.81578947368</v>
      </c>
      <c r="J64" s="616">
        <v>3</v>
      </c>
      <c r="K64" s="594">
        <v>380000</v>
      </c>
      <c r="L64" s="595">
        <f t="shared" si="22"/>
        <v>126666.66666666667</v>
      </c>
      <c r="M64" s="591">
        <v>1</v>
      </c>
      <c r="N64" s="592">
        <v>191282</v>
      </c>
      <c r="O64" s="587">
        <f t="shared" si="23"/>
        <v>191282</v>
      </c>
      <c r="P64" s="589"/>
    </row>
    <row r="65" spans="3:16" ht="15" x14ac:dyDescent="0.2">
      <c r="C65" s="615" t="s">
        <v>120</v>
      </c>
      <c r="D65" s="596">
        <v>41</v>
      </c>
      <c r="E65" s="592">
        <f t="shared" si="19"/>
        <v>3704285</v>
      </c>
      <c r="F65" s="585">
        <f t="shared" si="20"/>
        <v>90348.414634146335</v>
      </c>
      <c r="G65" s="616">
        <v>38</v>
      </c>
      <c r="H65" s="594">
        <v>3133120</v>
      </c>
      <c r="I65" s="587">
        <f t="shared" si="21"/>
        <v>82450.526315789481</v>
      </c>
      <c r="J65" s="616">
        <v>3</v>
      </c>
      <c r="K65" s="594">
        <v>380000</v>
      </c>
      <c r="L65" s="595">
        <f t="shared" si="22"/>
        <v>126666.66666666667</v>
      </c>
      <c r="M65" s="591">
        <v>1</v>
      </c>
      <c r="N65" s="592">
        <v>191165</v>
      </c>
      <c r="O65" s="587">
        <f t="shared" si="23"/>
        <v>191165</v>
      </c>
      <c r="P65" s="589"/>
    </row>
    <row r="66" spans="3:16" ht="15" x14ac:dyDescent="0.2">
      <c r="C66" s="615" t="s">
        <v>121</v>
      </c>
      <c r="D66" s="596">
        <v>41</v>
      </c>
      <c r="E66" s="592">
        <f t="shared" si="19"/>
        <v>3721589</v>
      </c>
      <c r="F66" s="585">
        <f t="shared" si="20"/>
        <v>90770.463414634141</v>
      </c>
      <c r="G66" s="616">
        <v>38</v>
      </c>
      <c r="H66" s="594">
        <v>3150307</v>
      </c>
      <c r="I66" s="587">
        <f t="shared" si="21"/>
        <v>82902.81578947368</v>
      </c>
      <c r="J66" s="616">
        <v>3</v>
      </c>
      <c r="K66" s="594">
        <v>380000</v>
      </c>
      <c r="L66" s="595">
        <f t="shared" si="22"/>
        <v>126666.66666666667</v>
      </c>
      <c r="M66" s="591">
        <v>1</v>
      </c>
      <c r="N66" s="592">
        <v>191282</v>
      </c>
      <c r="O66" s="587">
        <f t="shared" si="23"/>
        <v>191282</v>
      </c>
      <c r="P66" s="589"/>
    </row>
    <row r="67" spans="3:16" ht="15" x14ac:dyDescent="0.2">
      <c r="C67" s="615" t="s">
        <v>122</v>
      </c>
      <c r="D67" s="596">
        <v>41</v>
      </c>
      <c r="E67" s="592">
        <f t="shared" si="19"/>
        <v>3747949</v>
      </c>
      <c r="F67" s="585">
        <f t="shared" si="20"/>
        <v>91413.390243902439</v>
      </c>
      <c r="G67" s="616">
        <v>38</v>
      </c>
      <c r="H67" s="594">
        <v>3176551</v>
      </c>
      <c r="I67" s="587">
        <f t="shared" si="21"/>
        <v>83593.447368421053</v>
      </c>
      <c r="J67" s="616">
        <v>3</v>
      </c>
      <c r="K67" s="594">
        <v>380000</v>
      </c>
      <c r="L67" s="595">
        <f t="shared" si="22"/>
        <v>126666.66666666667</v>
      </c>
      <c r="M67" s="591">
        <v>1</v>
      </c>
      <c r="N67" s="592">
        <v>191398</v>
      </c>
      <c r="O67" s="587">
        <f t="shared" si="23"/>
        <v>191398</v>
      </c>
      <c r="P67" s="589"/>
    </row>
    <row r="68" spans="3:16" x14ac:dyDescent="0.2">
      <c r="C68" s="617" t="s">
        <v>21</v>
      </c>
      <c r="D68" s="596">
        <f>D56+D57+D58+D59+D60+D61+D62+D63+D64+D65+D66+D67</f>
        <v>480</v>
      </c>
      <c r="E68" s="596">
        <f>E56+E57+E58+E59+E60+E61+E62+E63+E64+E65+E66+E67</f>
        <v>42978843</v>
      </c>
      <c r="F68" s="596">
        <f t="shared" ref="F68:O68" si="24">F56+F57+F58+F59+F60+F61+F62+F63+F64+F65+F66+F67</f>
        <v>1074011.5493260589</v>
      </c>
      <c r="G68" s="596">
        <f t="shared" si="24"/>
        <v>456</v>
      </c>
      <c r="H68" s="596">
        <f t="shared" si="24"/>
        <v>37773695</v>
      </c>
      <c r="I68" s="596">
        <f t="shared" si="24"/>
        <v>994044.60526315786</v>
      </c>
      <c r="J68" s="596">
        <f t="shared" si="24"/>
        <v>24</v>
      </c>
      <c r="K68" s="596">
        <f t="shared" si="24"/>
        <v>2910000</v>
      </c>
      <c r="L68" s="596">
        <f t="shared" si="24"/>
        <v>1075000</v>
      </c>
      <c r="M68" s="596">
        <f t="shared" si="24"/>
        <v>12</v>
      </c>
      <c r="N68" s="596">
        <f t="shared" si="24"/>
        <v>2295148</v>
      </c>
      <c r="O68" s="596">
        <f t="shared" si="24"/>
        <v>2295148</v>
      </c>
      <c r="P68" s="589"/>
    </row>
    <row r="69" spans="3:16" ht="13.5" thickBot="1" x14ac:dyDescent="0.25">
      <c r="C69" s="618" t="s">
        <v>123</v>
      </c>
      <c r="D69" s="613">
        <f>D68/12</f>
        <v>40</v>
      </c>
      <c r="E69" s="613">
        <f t="shared" ref="E69:O69" si="25">E68/12</f>
        <v>3581570.25</v>
      </c>
      <c r="F69" s="613">
        <f t="shared" si="25"/>
        <v>89500.962443838245</v>
      </c>
      <c r="G69" s="613">
        <f t="shared" si="25"/>
        <v>38</v>
      </c>
      <c r="H69" s="613">
        <f t="shared" si="25"/>
        <v>3147807.9166666665</v>
      </c>
      <c r="I69" s="613">
        <f t="shared" si="25"/>
        <v>82837.050438596489</v>
      </c>
      <c r="J69" s="613">
        <f t="shared" si="25"/>
        <v>2</v>
      </c>
      <c r="K69" s="613">
        <f t="shared" si="25"/>
        <v>242500</v>
      </c>
      <c r="L69" s="613">
        <f t="shared" si="25"/>
        <v>89583.333333333328</v>
      </c>
      <c r="M69" s="613">
        <f t="shared" si="25"/>
        <v>1</v>
      </c>
      <c r="N69" s="613">
        <f t="shared" si="25"/>
        <v>191262.33333333334</v>
      </c>
      <c r="O69" s="613">
        <f t="shared" si="25"/>
        <v>191262.33333333334</v>
      </c>
      <c r="P69" s="589"/>
    </row>
    <row r="70" spans="3:16" ht="15" x14ac:dyDescent="0.25">
      <c r="C70" s="896" t="s">
        <v>826</v>
      </c>
      <c r="D70" s="896"/>
      <c r="E70" s="896"/>
      <c r="F70" s="896"/>
      <c r="G70" s="896"/>
      <c r="H70" s="896"/>
      <c r="I70" s="896"/>
      <c r="J70" s="896"/>
      <c r="K70" s="896"/>
      <c r="L70" s="896"/>
      <c r="M70" s="896"/>
      <c r="N70" s="896"/>
      <c r="O70" s="36"/>
      <c r="P70" s="589"/>
    </row>
    <row r="71" spans="3:16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3:16" x14ac:dyDescent="0.2">
      <c r="E72" s="704"/>
    </row>
  </sheetData>
  <mergeCells count="57">
    <mergeCell ref="C4:O4"/>
    <mergeCell ref="G6:I6"/>
    <mergeCell ref="J6:L6"/>
    <mergeCell ref="M6:O6"/>
    <mergeCell ref="C23:N23"/>
    <mergeCell ref="F7:F8"/>
    <mergeCell ref="G7:G8"/>
    <mergeCell ref="H7:H8"/>
    <mergeCell ref="E7:E8"/>
    <mergeCell ref="C6:C8"/>
    <mergeCell ref="D6:F6"/>
    <mergeCell ref="I7:I8"/>
    <mergeCell ref="D7:D8"/>
    <mergeCell ref="J7:J8"/>
    <mergeCell ref="K7:K8"/>
    <mergeCell ref="L7:L8"/>
    <mergeCell ref="N7:N8"/>
    <mergeCell ref="M7:M8"/>
    <mergeCell ref="M31:M32"/>
    <mergeCell ref="O7:O8"/>
    <mergeCell ref="M54:M55"/>
    <mergeCell ref="C51:O51"/>
    <mergeCell ref="C28:O28"/>
    <mergeCell ref="C47:N47"/>
    <mergeCell ref="D31:D32"/>
    <mergeCell ref="E31:E32"/>
    <mergeCell ref="F31:F32"/>
    <mergeCell ref="G31:G32"/>
    <mergeCell ref="M30:O30"/>
    <mergeCell ref="O31:O32"/>
    <mergeCell ref="K31:K32"/>
    <mergeCell ref="L31:L32"/>
    <mergeCell ref="C70:N70"/>
    <mergeCell ref="H54:H55"/>
    <mergeCell ref="I54:I55"/>
    <mergeCell ref="J54:J55"/>
    <mergeCell ref="K54:K55"/>
    <mergeCell ref="L54:L55"/>
    <mergeCell ref="C53:C55"/>
    <mergeCell ref="D53:F53"/>
    <mergeCell ref="G53:I53"/>
    <mergeCell ref="J53:L53"/>
    <mergeCell ref="M53:O53"/>
    <mergeCell ref="D54:D55"/>
    <mergeCell ref="E54:E55"/>
    <mergeCell ref="O54:O55"/>
    <mergeCell ref="F54:F55"/>
    <mergeCell ref="G54:G55"/>
    <mergeCell ref="N54:N55"/>
    <mergeCell ref="H31:H32"/>
    <mergeCell ref="C30:C32"/>
    <mergeCell ref="D30:F30"/>
    <mergeCell ref="N31:N32"/>
    <mergeCell ref="J31:J32"/>
    <mergeCell ref="I31:I32"/>
    <mergeCell ref="G30:I30"/>
    <mergeCell ref="J30:L30"/>
  </mergeCells>
  <phoneticPr fontId="5" type="noConversion"/>
  <pageMargins left="0.31496062992125984" right="0.31496062992125984" top="0.74803149606299213" bottom="0.74803149606299213" header="0.31496062992125984" footer="0.31496062992125984"/>
  <pageSetup scale="7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0.59999389629810485"/>
  </sheetPr>
  <dimension ref="A1:H15"/>
  <sheetViews>
    <sheetView showGridLines="0" zoomScale="115" zoomScaleNormal="115" workbookViewId="0">
      <selection activeCell="H15" sqref="H15"/>
    </sheetView>
  </sheetViews>
  <sheetFormatPr defaultRowHeight="12.75" x14ac:dyDescent="0.2"/>
  <cols>
    <col min="1" max="1" width="19.7109375" customWidth="1"/>
    <col min="2" max="2" width="20.7109375" customWidth="1"/>
    <col min="3" max="3" width="19.140625" customWidth="1"/>
    <col min="4" max="4" width="20.7109375" customWidth="1"/>
    <col min="5" max="5" width="18.28515625" customWidth="1"/>
    <col min="6" max="6" width="18.85546875" customWidth="1"/>
  </cols>
  <sheetData>
    <row r="1" spans="1:8" x14ac:dyDescent="0.2">
      <c r="F1" s="519" t="s">
        <v>841</v>
      </c>
    </row>
    <row r="3" spans="1:8" ht="18" customHeight="1" x14ac:dyDescent="0.3">
      <c r="A3" s="921" t="s">
        <v>778</v>
      </c>
      <c r="B3" s="921"/>
      <c r="C3" s="921"/>
      <c r="D3" s="921"/>
      <c r="E3" s="921"/>
      <c r="F3" s="921"/>
      <c r="G3" s="363"/>
    </row>
    <row r="4" spans="1:8" ht="18" customHeight="1" thickBot="1" x14ac:dyDescent="0.25">
      <c r="A4" s="521"/>
      <c r="B4" s="512"/>
      <c r="C4" s="512"/>
      <c r="D4" s="512"/>
      <c r="E4" s="512"/>
      <c r="F4" s="519" t="s">
        <v>60</v>
      </c>
    </row>
    <row r="5" spans="1:8" ht="20.100000000000001" customHeight="1" thickBot="1" x14ac:dyDescent="0.25">
      <c r="A5" s="922"/>
      <c r="B5" s="923"/>
      <c r="C5" s="926" t="s">
        <v>828</v>
      </c>
      <c r="D5" s="927"/>
      <c r="E5" s="926" t="s">
        <v>829</v>
      </c>
      <c r="F5" s="927"/>
    </row>
    <row r="6" spans="1:8" ht="20.100000000000001" customHeight="1" thickBot="1" x14ac:dyDescent="0.25">
      <c r="A6" s="924"/>
      <c r="B6" s="925"/>
      <c r="C6" s="522" t="s">
        <v>773</v>
      </c>
      <c r="D6" s="523" t="s">
        <v>755</v>
      </c>
      <c r="E6" s="522" t="s">
        <v>773</v>
      </c>
      <c r="F6" s="523" t="s">
        <v>755</v>
      </c>
    </row>
    <row r="7" spans="1:8" ht="20.100000000000001" customHeight="1" x14ac:dyDescent="0.2">
      <c r="A7" s="928" t="s">
        <v>774</v>
      </c>
      <c r="B7" s="517" t="s">
        <v>775</v>
      </c>
      <c r="C7" s="515">
        <v>54307</v>
      </c>
      <c r="D7" s="514">
        <v>39743</v>
      </c>
      <c r="E7" s="515">
        <v>60982</v>
      </c>
      <c r="F7" s="514">
        <v>44400</v>
      </c>
    </row>
    <row r="8" spans="1:8" ht="20.100000000000001" customHeight="1" thickBot="1" x14ac:dyDescent="0.25">
      <c r="A8" s="929"/>
      <c r="B8" s="518" t="s">
        <v>776</v>
      </c>
      <c r="C8" s="516">
        <v>105145</v>
      </c>
      <c r="D8" s="513">
        <v>75336</v>
      </c>
      <c r="E8" s="516">
        <v>111540</v>
      </c>
      <c r="F8" s="513">
        <v>79821</v>
      </c>
    </row>
    <row r="9" spans="1:8" ht="20.100000000000001" customHeight="1" x14ac:dyDescent="0.2">
      <c r="A9" s="919" t="s">
        <v>777</v>
      </c>
      <c r="B9" s="520" t="s">
        <v>775</v>
      </c>
      <c r="C9" s="515">
        <v>153628</v>
      </c>
      <c r="D9" s="514">
        <v>107693</v>
      </c>
      <c r="E9" s="515">
        <v>163879</v>
      </c>
      <c r="F9" s="514">
        <v>114879</v>
      </c>
    </row>
    <row r="10" spans="1:8" ht="20.100000000000001" customHeight="1" thickBot="1" x14ac:dyDescent="0.25">
      <c r="A10" s="920"/>
      <c r="B10" s="518" t="s">
        <v>776</v>
      </c>
      <c r="C10" s="516">
        <v>156000</v>
      </c>
      <c r="D10" s="513">
        <v>109356</v>
      </c>
      <c r="E10" s="516">
        <v>164079</v>
      </c>
      <c r="F10" s="513">
        <v>115019</v>
      </c>
    </row>
    <row r="15" spans="1:8" x14ac:dyDescent="0.2">
      <c r="H15" t="s">
        <v>908</v>
      </c>
    </row>
  </sheetData>
  <mergeCells count="6">
    <mergeCell ref="A9:A10"/>
    <mergeCell ref="A3:F3"/>
    <mergeCell ref="A5:B6"/>
    <mergeCell ref="C5:D5"/>
    <mergeCell ref="E5:F5"/>
    <mergeCell ref="A7:A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59999389629810485"/>
  </sheetPr>
  <dimension ref="B2:M46"/>
  <sheetViews>
    <sheetView showGridLines="0" workbookViewId="0">
      <selection activeCell="S35" sqref="S35"/>
    </sheetView>
  </sheetViews>
  <sheetFormatPr defaultRowHeight="12.75" x14ac:dyDescent="0.2"/>
  <cols>
    <col min="3" max="13" width="12.7109375" customWidth="1"/>
  </cols>
  <sheetData>
    <row r="2" spans="2:13" ht="15.75" x14ac:dyDescent="0.25">
      <c r="L2" s="11" t="s">
        <v>711</v>
      </c>
    </row>
    <row r="3" spans="2:13" s="23" customFormat="1" ht="20.25" customHeight="1" x14ac:dyDescent="0.2">
      <c r="B3" s="930" t="s">
        <v>559</v>
      </c>
      <c r="C3" s="930"/>
      <c r="D3" s="930"/>
      <c r="E3" s="930"/>
      <c r="F3" s="930"/>
      <c r="G3" s="930"/>
      <c r="H3" s="930"/>
      <c r="I3" s="930"/>
      <c r="J3" s="930"/>
      <c r="K3" s="61"/>
      <c r="L3" s="61"/>
    </row>
    <row r="4" spans="2:13" s="23" customFormat="1" ht="15.75" thickBot="1" x14ac:dyDescent="0.3">
      <c r="B4" s="62"/>
      <c r="C4" s="63"/>
      <c r="D4" s="63"/>
      <c r="E4" s="63"/>
      <c r="F4" s="63"/>
      <c r="G4" s="62"/>
      <c r="H4" s="62"/>
      <c r="I4" s="62"/>
      <c r="J4" s="64" t="s">
        <v>60</v>
      </c>
      <c r="K4" s="62"/>
      <c r="L4" s="64"/>
      <c r="M4" s="54"/>
    </row>
    <row r="5" spans="2:13" s="23" customFormat="1" ht="30" customHeight="1" x14ac:dyDescent="0.2">
      <c r="B5" s="931" t="s">
        <v>560</v>
      </c>
      <c r="C5" s="932" t="s">
        <v>830</v>
      </c>
      <c r="D5" s="933"/>
      <c r="E5" s="933"/>
      <c r="F5" s="934"/>
      <c r="G5" s="933" t="s">
        <v>831</v>
      </c>
      <c r="H5" s="933"/>
      <c r="I5" s="933"/>
      <c r="J5" s="934"/>
      <c r="K5" s="65"/>
      <c r="L5" s="65"/>
      <c r="M5" s="54"/>
    </row>
    <row r="6" spans="2:13" s="23" customFormat="1" ht="24.75" thickBot="1" x14ac:dyDescent="0.25">
      <c r="B6" s="915"/>
      <c r="C6" s="71" t="s">
        <v>564</v>
      </c>
      <c r="D6" s="72" t="s">
        <v>520</v>
      </c>
      <c r="E6" s="72" t="s">
        <v>562</v>
      </c>
      <c r="F6" s="73" t="s">
        <v>563</v>
      </c>
      <c r="G6" s="71" t="s">
        <v>564</v>
      </c>
      <c r="H6" s="72" t="s">
        <v>520</v>
      </c>
      <c r="I6" s="72" t="s">
        <v>562</v>
      </c>
      <c r="J6" s="73" t="s">
        <v>563</v>
      </c>
      <c r="K6" s="66"/>
      <c r="L6" s="66"/>
      <c r="M6" s="54"/>
    </row>
    <row r="7" spans="2:13" s="23" customFormat="1" ht="15.75" thickBot="1" x14ac:dyDescent="0.25">
      <c r="B7" s="74"/>
      <c r="C7" s="75" t="s">
        <v>565</v>
      </c>
      <c r="D7" s="76">
        <v>1</v>
      </c>
      <c r="E7" s="76">
        <v>2</v>
      </c>
      <c r="F7" s="77">
        <v>3</v>
      </c>
      <c r="G7" s="75" t="s">
        <v>565</v>
      </c>
      <c r="H7" s="76">
        <v>1</v>
      </c>
      <c r="I7" s="76">
        <v>2</v>
      </c>
      <c r="J7" s="77">
        <v>3</v>
      </c>
      <c r="K7" s="66"/>
      <c r="L7" s="66"/>
      <c r="M7" s="54"/>
    </row>
    <row r="8" spans="2:13" s="23" customFormat="1" ht="15" x14ac:dyDescent="0.25">
      <c r="B8" s="619" t="s">
        <v>111</v>
      </c>
      <c r="C8" s="620">
        <f>D8+(E8*F8)</f>
        <v>9500</v>
      </c>
      <c r="D8" s="584">
        <v>3500</v>
      </c>
      <c r="E8" s="542">
        <v>3000</v>
      </c>
      <c r="F8" s="587">
        <v>2</v>
      </c>
      <c r="G8" s="583">
        <f>H8+(I8*J8)</f>
        <v>11000</v>
      </c>
      <c r="H8" s="584">
        <v>4000</v>
      </c>
      <c r="I8" s="542">
        <v>3500</v>
      </c>
      <c r="J8" s="587">
        <v>2</v>
      </c>
      <c r="K8" s="67"/>
      <c r="L8" s="67"/>
      <c r="M8" s="54"/>
    </row>
    <row r="9" spans="2:13" s="23" customFormat="1" ht="15" x14ac:dyDescent="0.25">
      <c r="B9" s="621" t="s">
        <v>112</v>
      </c>
      <c r="C9" s="620">
        <f t="shared" ref="C9:C19" si="0">D9+(E9*F9)</f>
        <v>9500</v>
      </c>
      <c r="D9" s="584">
        <v>3500</v>
      </c>
      <c r="E9" s="542">
        <v>3000</v>
      </c>
      <c r="F9" s="587">
        <v>2</v>
      </c>
      <c r="G9" s="583">
        <f t="shared" ref="G9:G19" si="1">H9+(I9*J9)</f>
        <v>11000</v>
      </c>
      <c r="H9" s="584">
        <v>4000</v>
      </c>
      <c r="I9" s="542">
        <v>3500</v>
      </c>
      <c r="J9" s="587">
        <v>2</v>
      </c>
      <c r="K9" s="67"/>
      <c r="L9" s="67"/>
      <c r="M9" s="54"/>
    </row>
    <row r="10" spans="2:13" s="23" customFormat="1" ht="15" x14ac:dyDescent="0.25">
      <c r="B10" s="621" t="s">
        <v>113</v>
      </c>
      <c r="C10" s="620">
        <f t="shared" si="0"/>
        <v>9500</v>
      </c>
      <c r="D10" s="584">
        <v>3500</v>
      </c>
      <c r="E10" s="542">
        <v>3000</v>
      </c>
      <c r="F10" s="587">
        <v>2</v>
      </c>
      <c r="G10" s="583">
        <f t="shared" si="1"/>
        <v>11000</v>
      </c>
      <c r="H10" s="584">
        <v>4000</v>
      </c>
      <c r="I10" s="542">
        <v>3500</v>
      </c>
      <c r="J10" s="587">
        <v>2</v>
      </c>
      <c r="K10" s="67"/>
      <c r="L10" s="67"/>
      <c r="M10" s="54"/>
    </row>
    <row r="11" spans="2:13" s="23" customFormat="1" ht="15" x14ac:dyDescent="0.25">
      <c r="B11" s="621" t="s">
        <v>114</v>
      </c>
      <c r="C11" s="620">
        <f t="shared" si="0"/>
        <v>9500</v>
      </c>
      <c r="D11" s="584">
        <v>3500</v>
      </c>
      <c r="E11" s="542">
        <v>3000</v>
      </c>
      <c r="F11" s="587">
        <v>2</v>
      </c>
      <c r="G11" s="583">
        <f t="shared" si="1"/>
        <v>11000</v>
      </c>
      <c r="H11" s="584">
        <v>4000</v>
      </c>
      <c r="I11" s="542">
        <v>3500</v>
      </c>
      <c r="J11" s="587">
        <v>2</v>
      </c>
      <c r="K11" s="67"/>
      <c r="L11" s="67"/>
      <c r="M11" s="54"/>
    </row>
    <row r="12" spans="2:13" s="23" customFormat="1" ht="15" x14ac:dyDescent="0.25">
      <c r="B12" s="621" t="s">
        <v>115</v>
      </c>
      <c r="C12" s="620">
        <f t="shared" si="0"/>
        <v>9500</v>
      </c>
      <c r="D12" s="584">
        <v>3500</v>
      </c>
      <c r="E12" s="542">
        <v>3000</v>
      </c>
      <c r="F12" s="587">
        <v>2</v>
      </c>
      <c r="G12" s="583">
        <f t="shared" si="1"/>
        <v>11000</v>
      </c>
      <c r="H12" s="584">
        <v>4000</v>
      </c>
      <c r="I12" s="542">
        <v>3500</v>
      </c>
      <c r="J12" s="587">
        <v>2</v>
      </c>
      <c r="K12" s="67"/>
      <c r="L12" s="67"/>
      <c r="M12" s="54"/>
    </row>
    <row r="13" spans="2:13" s="23" customFormat="1" ht="15" x14ac:dyDescent="0.25">
      <c r="B13" s="621" t="s">
        <v>116</v>
      </c>
      <c r="C13" s="620">
        <f t="shared" si="0"/>
        <v>9500</v>
      </c>
      <c r="D13" s="584">
        <v>3500</v>
      </c>
      <c r="E13" s="542">
        <v>3000</v>
      </c>
      <c r="F13" s="587">
        <v>2</v>
      </c>
      <c r="G13" s="583">
        <f t="shared" si="1"/>
        <v>11000</v>
      </c>
      <c r="H13" s="584">
        <v>4000</v>
      </c>
      <c r="I13" s="542">
        <v>3500</v>
      </c>
      <c r="J13" s="587">
        <v>2</v>
      </c>
      <c r="K13" s="67"/>
      <c r="L13" s="67"/>
      <c r="M13" s="54"/>
    </row>
    <row r="14" spans="2:13" s="23" customFormat="1" ht="15" x14ac:dyDescent="0.25">
      <c r="B14" s="621" t="s">
        <v>117</v>
      </c>
      <c r="C14" s="620">
        <f t="shared" si="0"/>
        <v>9500</v>
      </c>
      <c r="D14" s="584">
        <v>3500</v>
      </c>
      <c r="E14" s="542">
        <v>3000</v>
      </c>
      <c r="F14" s="587">
        <v>2</v>
      </c>
      <c r="G14" s="583">
        <f t="shared" si="1"/>
        <v>11000</v>
      </c>
      <c r="H14" s="584">
        <v>4000</v>
      </c>
      <c r="I14" s="542">
        <v>3500</v>
      </c>
      <c r="J14" s="587">
        <v>2</v>
      </c>
      <c r="K14" s="67"/>
      <c r="L14" s="67"/>
      <c r="M14" s="54"/>
    </row>
    <row r="15" spans="2:13" s="23" customFormat="1" ht="15" x14ac:dyDescent="0.25">
      <c r="B15" s="621" t="s">
        <v>118</v>
      </c>
      <c r="C15" s="620">
        <f t="shared" si="0"/>
        <v>9500</v>
      </c>
      <c r="D15" s="584">
        <v>3500</v>
      </c>
      <c r="E15" s="542">
        <v>3000</v>
      </c>
      <c r="F15" s="587">
        <v>2</v>
      </c>
      <c r="G15" s="583">
        <f t="shared" si="1"/>
        <v>11000</v>
      </c>
      <c r="H15" s="584">
        <v>4000</v>
      </c>
      <c r="I15" s="542">
        <v>3500</v>
      </c>
      <c r="J15" s="587">
        <v>2</v>
      </c>
      <c r="K15" s="67"/>
      <c r="L15" s="67"/>
      <c r="M15" s="54"/>
    </row>
    <row r="16" spans="2:13" s="23" customFormat="1" ht="15" x14ac:dyDescent="0.25">
      <c r="B16" s="621" t="s">
        <v>119</v>
      </c>
      <c r="C16" s="620">
        <f t="shared" si="0"/>
        <v>9500</v>
      </c>
      <c r="D16" s="584">
        <v>3500</v>
      </c>
      <c r="E16" s="542">
        <v>3000</v>
      </c>
      <c r="F16" s="587">
        <v>2</v>
      </c>
      <c r="G16" s="583">
        <f t="shared" si="1"/>
        <v>11000</v>
      </c>
      <c r="H16" s="584">
        <v>4000</v>
      </c>
      <c r="I16" s="542">
        <v>3500</v>
      </c>
      <c r="J16" s="587">
        <v>2</v>
      </c>
      <c r="K16" s="67"/>
      <c r="L16" s="67"/>
      <c r="M16" s="54"/>
    </row>
    <row r="17" spans="2:13" s="23" customFormat="1" ht="15" x14ac:dyDescent="0.25">
      <c r="B17" s="621" t="s">
        <v>120</v>
      </c>
      <c r="C17" s="620">
        <f t="shared" si="0"/>
        <v>9500</v>
      </c>
      <c r="D17" s="584">
        <v>3500</v>
      </c>
      <c r="E17" s="542">
        <v>3000</v>
      </c>
      <c r="F17" s="587">
        <v>2</v>
      </c>
      <c r="G17" s="583">
        <f t="shared" si="1"/>
        <v>11000</v>
      </c>
      <c r="H17" s="584">
        <v>4000</v>
      </c>
      <c r="I17" s="542">
        <v>3500</v>
      </c>
      <c r="J17" s="587">
        <v>2</v>
      </c>
      <c r="K17" s="67"/>
      <c r="L17" s="67"/>
      <c r="M17" s="54"/>
    </row>
    <row r="18" spans="2:13" s="23" customFormat="1" ht="15" x14ac:dyDescent="0.25">
      <c r="B18" s="621" t="s">
        <v>121</v>
      </c>
      <c r="C18" s="620">
        <f t="shared" si="0"/>
        <v>9500</v>
      </c>
      <c r="D18" s="584">
        <v>3500</v>
      </c>
      <c r="E18" s="542">
        <v>3000</v>
      </c>
      <c r="F18" s="587">
        <v>2</v>
      </c>
      <c r="G18" s="583">
        <f t="shared" si="1"/>
        <v>11000</v>
      </c>
      <c r="H18" s="584">
        <v>4000</v>
      </c>
      <c r="I18" s="542">
        <v>3500</v>
      </c>
      <c r="J18" s="587">
        <v>2</v>
      </c>
      <c r="K18" s="67"/>
      <c r="L18" s="67"/>
      <c r="M18" s="54"/>
    </row>
    <row r="19" spans="2:13" s="23" customFormat="1" ht="15.75" thickBot="1" x14ac:dyDescent="0.3">
      <c r="B19" s="622" t="s">
        <v>122</v>
      </c>
      <c r="C19" s="620">
        <f t="shared" si="0"/>
        <v>9500</v>
      </c>
      <c r="D19" s="584">
        <v>3500</v>
      </c>
      <c r="E19" s="542">
        <v>3000</v>
      </c>
      <c r="F19" s="587">
        <v>2</v>
      </c>
      <c r="G19" s="583">
        <f t="shared" si="1"/>
        <v>11000</v>
      </c>
      <c r="H19" s="584">
        <v>4000</v>
      </c>
      <c r="I19" s="542">
        <v>3500</v>
      </c>
      <c r="J19" s="587">
        <v>2</v>
      </c>
      <c r="K19" s="67"/>
      <c r="L19" s="67"/>
      <c r="M19" s="54"/>
    </row>
    <row r="20" spans="2:13" s="23" customFormat="1" ht="15.75" thickBot="1" x14ac:dyDescent="0.3">
      <c r="B20" s="624" t="s">
        <v>21</v>
      </c>
      <c r="C20" s="656">
        <f>SUM(C8:C19)</f>
        <v>114000</v>
      </c>
      <c r="D20" s="656">
        <f t="shared" ref="D20:F20" si="2">SUM(D8:D19)</f>
        <v>42000</v>
      </c>
      <c r="E20" s="656">
        <f t="shared" si="2"/>
        <v>36000</v>
      </c>
      <c r="F20" s="656">
        <f t="shared" si="2"/>
        <v>24</v>
      </c>
      <c r="G20" s="644">
        <f>SUM(G8:G19)</f>
        <v>132000</v>
      </c>
      <c r="H20" s="644">
        <f t="shared" ref="H20:J20" si="3">SUM(H8:H19)</f>
        <v>48000</v>
      </c>
      <c r="I20" s="644">
        <f t="shared" si="3"/>
        <v>42000</v>
      </c>
      <c r="J20" s="644">
        <f t="shared" si="3"/>
        <v>24</v>
      </c>
      <c r="K20" s="67"/>
      <c r="L20" s="67"/>
      <c r="M20" s="54"/>
    </row>
    <row r="21" spans="2:13" s="23" customFormat="1" ht="15.75" thickBot="1" x14ac:dyDescent="0.3">
      <c r="B21" s="625" t="s">
        <v>123</v>
      </c>
      <c r="C21" s="626">
        <f>C20/12</f>
        <v>9500</v>
      </c>
      <c r="D21" s="626">
        <f t="shared" ref="D21:J21" si="4">D20/12</f>
        <v>3500</v>
      </c>
      <c r="E21" s="626">
        <f t="shared" si="4"/>
        <v>3000</v>
      </c>
      <c r="F21" s="626">
        <f t="shared" si="4"/>
        <v>2</v>
      </c>
      <c r="G21" s="626">
        <f t="shared" si="4"/>
        <v>11000</v>
      </c>
      <c r="H21" s="626">
        <f t="shared" si="4"/>
        <v>4000</v>
      </c>
      <c r="I21" s="626">
        <f t="shared" si="4"/>
        <v>3500</v>
      </c>
      <c r="J21" s="626">
        <f t="shared" si="4"/>
        <v>2</v>
      </c>
      <c r="K21" s="67"/>
      <c r="L21" s="67"/>
      <c r="M21" s="54"/>
    </row>
    <row r="22" spans="2:13" s="23" customFormat="1" x14ac:dyDescent="0.2">
      <c r="B22" s="602"/>
      <c r="C22" s="602"/>
      <c r="D22" s="602"/>
      <c r="E22" s="602"/>
      <c r="F22" s="602"/>
      <c r="G22" s="602"/>
      <c r="H22" s="602"/>
      <c r="I22" s="602"/>
      <c r="J22" s="602"/>
      <c r="K22" s="68"/>
      <c r="L22" s="68"/>
    </row>
    <row r="23" spans="2:13" s="23" customFormat="1" x14ac:dyDescent="0.2">
      <c r="B23" s="602"/>
      <c r="C23" s="602"/>
      <c r="D23" s="602"/>
      <c r="E23" s="602"/>
      <c r="F23" s="602"/>
      <c r="G23" s="602"/>
      <c r="H23" s="602"/>
      <c r="I23" s="602"/>
      <c r="J23" s="602"/>
      <c r="K23" s="68"/>
      <c r="L23" s="68"/>
    </row>
    <row r="24" spans="2:13" s="23" customFormat="1" x14ac:dyDescent="0.2">
      <c r="B24" s="602"/>
      <c r="C24" s="602"/>
      <c r="D24" s="602"/>
      <c r="E24" s="602"/>
      <c r="F24" s="602"/>
      <c r="G24" s="602"/>
      <c r="H24" s="602"/>
      <c r="I24" s="602"/>
      <c r="J24" s="602"/>
      <c r="K24" s="68"/>
      <c r="L24" s="68"/>
    </row>
    <row r="25" spans="2:13" s="23" customFormat="1" ht="20.25" customHeight="1" x14ac:dyDescent="0.2">
      <c r="B25" s="940" t="s">
        <v>561</v>
      </c>
      <c r="C25" s="940"/>
      <c r="D25" s="940"/>
      <c r="E25" s="940"/>
      <c r="F25" s="940"/>
      <c r="G25" s="940"/>
      <c r="H25" s="940"/>
      <c r="I25" s="940"/>
      <c r="J25" s="940"/>
      <c r="K25" s="533"/>
      <c r="L25" s="533"/>
    </row>
    <row r="26" spans="2:13" s="23" customFormat="1" ht="15.75" thickBot="1" x14ac:dyDescent="0.3">
      <c r="B26" s="628"/>
      <c r="C26" s="629"/>
      <c r="D26" s="629"/>
      <c r="E26" s="629"/>
      <c r="F26" s="629"/>
      <c r="G26" s="628"/>
      <c r="H26" s="630"/>
      <c r="I26" s="630"/>
      <c r="J26" s="630" t="s">
        <v>60</v>
      </c>
      <c r="K26" s="62"/>
      <c r="L26" s="64"/>
    </row>
    <row r="27" spans="2:13" s="23" customFormat="1" ht="30" customHeight="1" x14ac:dyDescent="0.2">
      <c r="B27" s="893" t="s">
        <v>560</v>
      </c>
      <c r="C27" s="936" t="s">
        <v>830</v>
      </c>
      <c r="D27" s="937"/>
      <c r="E27" s="937"/>
      <c r="F27" s="937"/>
      <c r="G27" s="938" t="s">
        <v>831</v>
      </c>
      <c r="H27" s="937"/>
      <c r="I27" s="937"/>
      <c r="J27" s="939"/>
    </row>
    <row r="28" spans="2:13" s="23" customFormat="1" ht="30" customHeight="1" thickBot="1" x14ac:dyDescent="0.25">
      <c r="B28" s="935"/>
      <c r="C28" s="631" t="s">
        <v>564</v>
      </c>
      <c r="D28" s="631" t="s">
        <v>520</v>
      </c>
      <c r="E28" s="631" t="s">
        <v>562</v>
      </c>
      <c r="F28" s="632" t="s">
        <v>563</v>
      </c>
      <c r="G28" s="633" t="s">
        <v>564</v>
      </c>
      <c r="H28" s="631" t="s">
        <v>520</v>
      </c>
      <c r="I28" s="631" t="s">
        <v>562</v>
      </c>
      <c r="J28" s="632" t="s">
        <v>563</v>
      </c>
    </row>
    <row r="29" spans="2:13" s="23" customFormat="1" ht="15.75" thickBot="1" x14ac:dyDescent="0.25">
      <c r="B29" s="634"/>
      <c r="C29" s="635" t="s">
        <v>565</v>
      </c>
      <c r="D29" s="635">
        <v>1</v>
      </c>
      <c r="E29" s="635">
        <v>2</v>
      </c>
      <c r="F29" s="636">
        <v>3</v>
      </c>
      <c r="G29" s="637" t="s">
        <v>565</v>
      </c>
      <c r="H29" s="635">
        <v>1</v>
      </c>
      <c r="I29" s="635">
        <v>2</v>
      </c>
      <c r="J29" s="636">
        <v>3</v>
      </c>
    </row>
    <row r="30" spans="2:13" s="23" customFormat="1" ht="15" x14ac:dyDescent="0.2">
      <c r="B30" s="638" t="s">
        <v>111</v>
      </c>
      <c r="C30" s="584">
        <f>D30+(E30*F30)</f>
        <v>14937.14</v>
      </c>
      <c r="D30" s="584">
        <v>5503.14</v>
      </c>
      <c r="E30" s="542">
        <v>4717</v>
      </c>
      <c r="F30" s="587">
        <v>2</v>
      </c>
      <c r="G30" s="583">
        <f>H30+(I30*J30)</f>
        <v>17295</v>
      </c>
      <c r="H30" s="584">
        <v>6289</v>
      </c>
      <c r="I30" s="542">
        <v>5503</v>
      </c>
      <c r="J30" s="587">
        <v>2</v>
      </c>
    </row>
    <row r="31" spans="2:13" s="23" customFormat="1" ht="15" x14ac:dyDescent="0.2">
      <c r="B31" s="639" t="s">
        <v>112</v>
      </c>
      <c r="C31" s="584">
        <f t="shared" ref="C31:C41" si="5">D31+(E31*F31)</f>
        <v>14937.14</v>
      </c>
      <c r="D31" s="584">
        <v>5503.14</v>
      </c>
      <c r="E31" s="542">
        <v>4717</v>
      </c>
      <c r="F31" s="587">
        <v>2</v>
      </c>
      <c r="G31" s="583">
        <f t="shared" ref="G31:G41" si="6">H31+(I31*J31)</f>
        <v>17295</v>
      </c>
      <c r="H31" s="584">
        <v>6289</v>
      </c>
      <c r="I31" s="542">
        <v>5503</v>
      </c>
      <c r="J31" s="587">
        <v>2</v>
      </c>
    </row>
    <row r="32" spans="2:13" s="23" customFormat="1" ht="15" x14ac:dyDescent="0.2">
      <c r="B32" s="639" t="s">
        <v>113</v>
      </c>
      <c r="C32" s="584">
        <f t="shared" si="5"/>
        <v>14937.14</v>
      </c>
      <c r="D32" s="584">
        <v>5503.14</v>
      </c>
      <c r="E32" s="542">
        <v>4717</v>
      </c>
      <c r="F32" s="587">
        <v>2</v>
      </c>
      <c r="G32" s="583">
        <f t="shared" si="6"/>
        <v>17295</v>
      </c>
      <c r="H32" s="584">
        <v>6289</v>
      </c>
      <c r="I32" s="542">
        <v>5503</v>
      </c>
      <c r="J32" s="587">
        <v>2</v>
      </c>
    </row>
    <row r="33" spans="2:12" s="23" customFormat="1" ht="15" x14ac:dyDescent="0.2">
      <c r="B33" s="639" t="s">
        <v>114</v>
      </c>
      <c r="C33" s="584">
        <f t="shared" si="5"/>
        <v>14937.14</v>
      </c>
      <c r="D33" s="584">
        <v>5503.14</v>
      </c>
      <c r="E33" s="542">
        <v>4717</v>
      </c>
      <c r="F33" s="587">
        <v>2</v>
      </c>
      <c r="G33" s="583">
        <f t="shared" si="6"/>
        <v>17295</v>
      </c>
      <c r="H33" s="584">
        <v>6289</v>
      </c>
      <c r="I33" s="542">
        <v>5503</v>
      </c>
      <c r="J33" s="587">
        <v>2</v>
      </c>
    </row>
    <row r="34" spans="2:12" s="23" customFormat="1" ht="15" x14ac:dyDescent="0.2">
      <c r="B34" s="639" t="s">
        <v>115</v>
      </c>
      <c r="C34" s="584">
        <f t="shared" si="5"/>
        <v>14937.14</v>
      </c>
      <c r="D34" s="584">
        <v>5503.14</v>
      </c>
      <c r="E34" s="542">
        <v>4717</v>
      </c>
      <c r="F34" s="587">
        <v>2</v>
      </c>
      <c r="G34" s="583">
        <f t="shared" si="6"/>
        <v>17295</v>
      </c>
      <c r="H34" s="584">
        <v>6289</v>
      </c>
      <c r="I34" s="542">
        <v>5503</v>
      </c>
      <c r="J34" s="587">
        <v>2</v>
      </c>
    </row>
    <row r="35" spans="2:12" s="23" customFormat="1" ht="15" x14ac:dyDescent="0.2">
      <c r="B35" s="639" t="s">
        <v>116</v>
      </c>
      <c r="C35" s="584">
        <f t="shared" si="5"/>
        <v>14937.14</v>
      </c>
      <c r="D35" s="584">
        <v>5503.14</v>
      </c>
      <c r="E35" s="542">
        <v>4717</v>
      </c>
      <c r="F35" s="587">
        <v>2</v>
      </c>
      <c r="G35" s="583">
        <f t="shared" si="6"/>
        <v>17295</v>
      </c>
      <c r="H35" s="584">
        <v>6289</v>
      </c>
      <c r="I35" s="542">
        <v>5503</v>
      </c>
      <c r="J35" s="587">
        <v>2</v>
      </c>
    </row>
    <row r="36" spans="2:12" s="23" customFormat="1" ht="15" x14ac:dyDescent="0.2">
      <c r="B36" s="639" t="s">
        <v>117</v>
      </c>
      <c r="C36" s="584">
        <f t="shared" si="5"/>
        <v>14937.14</v>
      </c>
      <c r="D36" s="584">
        <v>5503.14</v>
      </c>
      <c r="E36" s="542">
        <v>4717</v>
      </c>
      <c r="F36" s="587">
        <v>2</v>
      </c>
      <c r="G36" s="583">
        <f t="shared" si="6"/>
        <v>17295</v>
      </c>
      <c r="H36" s="584">
        <v>6289</v>
      </c>
      <c r="I36" s="542">
        <v>5503</v>
      </c>
      <c r="J36" s="587">
        <v>2</v>
      </c>
    </row>
    <row r="37" spans="2:12" s="23" customFormat="1" ht="15" x14ac:dyDescent="0.2">
      <c r="B37" s="639" t="s">
        <v>118</v>
      </c>
      <c r="C37" s="584">
        <f t="shared" si="5"/>
        <v>14937.14</v>
      </c>
      <c r="D37" s="584">
        <v>5503.14</v>
      </c>
      <c r="E37" s="542">
        <v>4717</v>
      </c>
      <c r="F37" s="587">
        <v>2</v>
      </c>
      <c r="G37" s="583">
        <f t="shared" si="6"/>
        <v>17295</v>
      </c>
      <c r="H37" s="584">
        <v>6289</v>
      </c>
      <c r="I37" s="542">
        <v>5503</v>
      </c>
      <c r="J37" s="587">
        <v>2</v>
      </c>
    </row>
    <row r="38" spans="2:12" s="23" customFormat="1" ht="15" x14ac:dyDescent="0.2">
      <c r="B38" s="639" t="s">
        <v>119</v>
      </c>
      <c r="C38" s="584">
        <f t="shared" si="5"/>
        <v>14937.14</v>
      </c>
      <c r="D38" s="584">
        <v>5503.14</v>
      </c>
      <c r="E38" s="542">
        <v>4717</v>
      </c>
      <c r="F38" s="587">
        <v>2</v>
      </c>
      <c r="G38" s="583">
        <f t="shared" si="6"/>
        <v>17295</v>
      </c>
      <c r="H38" s="584">
        <v>6289</v>
      </c>
      <c r="I38" s="542">
        <v>5503</v>
      </c>
      <c r="J38" s="587">
        <v>2</v>
      </c>
    </row>
    <row r="39" spans="2:12" s="23" customFormat="1" ht="15" x14ac:dyDescent="0.2">
      <c r="B39" s="639" t="s">
        <v>120</v>
      </c>
      <c r="C39" s="584">
        <f t="shared" si="5"/>
        <v>14937.14</v>
      </c>
      <c r="D39" s="584">
        <v>5503.14</v>
      </c>
      <c r="E39" s="542">
        <v>4717</v>
      </c>
      <c r="F39" s="587">
        <v>2</v>
      </c>
      <c r="G39" s="583">
        <f t="shared" si="6"/>
        <v>17295</v>
      </c>
      <c r="H39" s="584">
        <v>6289</v>
      </c>
      <c r="I39" s="542">
        <v>5503</v>
      </c>
      <c r="J39" s="587">
        <v>2</v>
      </c>
    </row>
    <row r="40" spans="2:12" s="23" customFormat="1" ht="15" x14ac:dyDescent="0.2">
      <c r="B40" s="639" t="s">
        <v>121</v>
      </c>
      <c r="C40" s="584">
        <f t="shared" si="5"/>
        <v>14937.14</v>
      </c>
      <c r="D40" s="584">
        <v>5503.14</v>
      </c>
      <c r="E40" s="542">
        <v>4717</v>
      </c>
      <c r="F40" s="587">
        <v>2</v>
      </c>
      <c r="G40" s="583">
        <f t="shared" si="6"/>
        <v>17295</v>
      </c>
      <c r="H40" s="584">
        <v>6289</v>
      </c>
      <c r="I40" s="542">
        <v>5503</v>
      </c>
      <c r="J40" s="587">
        <v>2</v>
      </c>
    </row>
    <row r="41" spans="2:12" s="23" customFormat="1" ht="15.75" thickBot="1" x14ac:dyDescent="0.25">
      <c r="B41" s="640" t="s">
        <v>122</v>
      </c>
      <c r="C41" s="584">
        <f t="shared" si="5"/>
        <v>14937.14</v>
      </c>
      <c r="D41" s="584">
        <v>5503.14</v>
      </c>
      <c r="E41" s="542">
        <v>4717</v>
      </c>
      <c r="F41" s="587">
        <v>2</v>
      </c>
      <c r="G41" s="583">
        <f t="shared" si="6"/>
        <v>17295</v>
      </c>
      <c r="H41" s="584">
        <v>6289</v>
      </c>
      <c r="I41" s="542">
        <v>5503</v>
      </c>
      <c r="J41" s="587">
        <v>2</v>
      </c>
    </row>
    <row r="42" spans="2:12" s="23" customFormat="1" ht="13.5" thickBot="1" x14ac:dyDescent="0.25">
      <c r="B42" s="641" t="s">
        <v>21</v>
      </c>
      <c r="C42" s="645">
        <f>SUM(C30:C41)</f>
        <v>179245.68000000005</v>
      </c>
      <c r="D42" s="645">
        <f t="shared" ref="D42:F42" si="7">SUM(D30:D41)</f>
        <v>66037.680000000008</v>
      </c>
      <c r="E42" s="645">
        <f t="shared" si="7"/>
        <v>56604</v>
      </c>
      <c r="F42" s="645">
        <f t="shared" si="7"/>
        <v>24</v>
      </c>
      <c r="G42" s="642">
        <f>SUM(G30:G41)</f>
        <v>207540</v>
      </c>
      <c r="H42" s="642">
        <f t="shared" ref="H42:J42" si="8">SUM(H30:H41)</f>
        <v>75468</v>
      </c>
      <c r="I42" s="642">
        <f t="shared" si="8"/>
        <v>66036</v>
      </c>
      <c r="J42" s="642">
        <f t="shared" si="8"/>
        <v>24</v>
      </c>
    </row>
    <row r="43" spans="2:12" s="23" customFormat="1" ht="13.5" thickBot="1" x14ac:dyDescent="0.25">
      <c r="B43" s="643" t="s">
        <v>123</v>
      </c>
      <c r="C43" s="627">
        <f>C42/12</f>
        <v>14937.140000000005</v>
      </c>
      <c r="D43" s="627">
        <f t="shared" ref="D43:J43" si="9">D42/12</f>
        <v>5503.14</v>
      </c>
      <c r="E43" s="627">
        <f t="shared" si="9"/>
        <v>4717</v>
      </c>
      <c r="F43" s="627">
        <f t="shared" si="9"/>
        <v>2</v>
      </c>
      <c r="G43" s="627">
        <f t="shared" si="9"/>
        <v>17295</v>
      </c>
      <c r="H43" s="627">
        <f t="shared" si="9"/>
        <v>6289</v>
      </c>
      <c r="I43" s="627">
        <f t="shared" si="9"/>
        <v>5503</v>
      </c>
      <c r="J43" s="627">
        <f t="shared" si="9"/>
        <v>2</v>
      </c>
    </row>
    <row r="44" spans="2:12" s="23" customFormat="1" ht="15" x14ac:dyDescent="0.25">
      <c r="B44" s="69"/>
      <c r="C44" s="70"/>
      <c r="D44" s="70"/>
      <c r="E44" s="67"/>
      <c r="F44" s="67"/>
      <c r="G44" s="67"/>
      <c r="H44" s="70"/>
      <c r="I44" s="70"/>
      <c r="J44" s="67"/>
      <c r="K44" s="67"/>
      <c r="L44" s="67"/>
    </row>
    <row r="45" spans="2:12" s="23" customFormat="1" ht="15" x14ac:dyDescent="0.25">
      <c r="B45" s="69"/>
      <c r="C45" s="70"/>
      <c r="D45" s="70"/>
      <c r="E45" s="67"/>
      <c r="F45" s="67"/>
      <c r="G45" s="67"/>
      <c r="H45" s="70"/>
      <c r="I45" s="70"/>
      <c r="J45" s="67"/>
      <c r="K45" s="67"/>
      <c r="L45" s="67"/>
    </row>
    <row r="46" spans="2:12" x14ac:dyDescent="0.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</sheetData>
  <mergeCells count="8">
    <mergeCell ref="B3:J3"/>
    <mergeCell ref="B5:B6"/>
    <mergeCell ref="C5:F5"/>
    <mergeCell ref="G5:J5"/>
    <mergeCell ref="B27:B28"/>
    <mergeCell ref="C27:F27"/>
    <mergeCell ref="G27:J27"/>
    <mergeCell ref="B25:J25"/>
  </mergeCells>
  <pageMargins left="0.55118110236220474" right="0.35433070866141736" top="0.98425196850393704" bottom="0.98425196850393704" header="0.51181102362204722" footer="0.51181102362204722"/>
  <pageSetup scale="70" orientation="portrait" horizontalDpi="300" verticalDpi="300" r:id="rId1"/>
  <headerFooter alignWithMargins="0"/>
  <rowBreaks count="1" manualBreakCount="1">
    <brk id="43" max="16383" man="1"/>
  </rowBreaks>
  <colBreaks count="1" manualBreakCount="1">
    <brk id="1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0.59999389629810485"/>
  </sheetPr>
  <dimension ref="B2:M52"/>
  <sheetViews>
    <sheetView showGridLines="0" workbookViewId="0">
      <selection activeCell="C43" sqref="C43"/>
    </sheetView>
  </sheetViews>
  <sheetFormatPr defaultRowHeight="12.75" x14ac:dyDescent="0.2"/>
  <cols>
    <col min="3" max="13" width="12.7109375" customWidth="1"/>
  </cols>
  <sheetData>
    <row r="2" spans="2:13" ht="15.75" x14ac:dyDescent="0.25">
      <c r="L2" s="11" t="s">
        <v>710</v>
      </c>
    </row>
    <row r="3" spans="2:13" s="23" customFormat="1" ht="20.25" customHeight="1" x14ac:dyDescent="0.2">
      <c r="B3" s="930" t="s">
        <v>566</v>
      </c>
      <c r="C3" s="930"/>
      <c r="D3" s="930"/>
      <c r="E3" s="930"/>
      <c r="F3" s="930"/>
      <c r="G3" s="930"/>
      <c r="H3" s="930"/>
      <c r="I3" s="930"/>
      <c r="J3" s="930"/>
      <c r="K3" s="61"/>
      <c r="L3" s="61"/>
    </row>
    <row r="4" spans="2:13" s="23" customFormat="1" ht="15.75" thickBot="1" x14ac:dyDescent="0.3">
      <c r="B4" s="62"/>
      <c r="C4" s="63"/>
      <c r="D4" s="63"/>
      <c r="E4" s="63"/>
      <c r="F4" s="63"/>
      <c r="G4" s="62"/>
      <c r="H4" s="62"/>
      <c r="I4" s="62"/>
      <c r="J4" s="64" t="s">
        <v>60</v>
      </c>
      <c r="K4" s="62"/>
      <c r="L4" s="64"/>
      <c r="M4" s="54"/>
    </row>
    <row r="5" spans="2:13" s="23" customFormat="1" ht="30" customHeight="1" x14ac:dyDescent="0.2">
      <c r="B5" s="931" t="s">
        <v>560</v>
      </c>
      <c r="C5" s="932" t="s">
        <v>832</v>
      </c>
      <c r="D5" s="933"/>
      <c r="E5" s="933"/>
      <c r="F5" s="934"/>
      <c r="G5" s="933" t="s">
        <v>833</v>
      </c>
      <c r="H5" s="933"/>
      <c r="I5" s="933"/>
      <c r="J5" s="934"/>
      <c r="K5" s="65"/>
      <c r="L5" s="65"/>
      <c r="M5" s="54"/>
    </row>
    <row r="6" spans="2:13" s="23" customFormat="1" ht="30" customHeight="1" thickBot="1" x14ac:dyDescent="0.25">
      <c r="B6" s="915"/>
      <c r="C6" s="71" t="s">
        <v>564</v>
      </c>
      <c r="D6" s="72" t="s">
        <v>520</v>
      </c>
      <c r="E6" s="72" t="s">
        <v>562</v>
      </c>
      <c r="F6" s="73" t="s">
        <v>563</v>
      </c>
      <c r="G6" s="71" t="s">
        <v>564</v>
      </c>
      <c r="H6" s="72" t="s">
        <v>520</v>
      </c>
      <c r="I6" s="72" t="s">
        <v>562</v>
      </c>
      <c r="J6" s="73" t="s">
        <v>563</v>
      </c>
      <c r="K6" s="66"/>
      <c r="L6" s="66"/>
      <c r="M6" s="54"/>
    </row>
    <row r="7" spans="2:13" s="23" customFormat="1" ht="15.75" thickBot="1" x14ac:dyDescent="0.25">
      <c r="B7" s="74"/>
      <c r="C7" s="75" t="s">
        <v>565</v>
      </c>
      <c r="D7" s="76">
        <v>1</v>
      </c>
      <c r="E7" s="76">
        <v>2</v>
      </c>
      <c r="F7" s="77">
        <v>3</v>
      </c>
      <c r="G7" s="75" t="s">
        <v>565</v>
      </c>
      <c r="H7" s="76">
        <v>1</v>
      </c>
      <c r="I7" s="76">
        <v>2</v>
      </c>
      <c r="J7" s="77">
        <v>3</v>
      </c>
      <c r="K7" s="66"/>
      <c r="L7" s="66"/>
      <c r="M7" s="54"/>
    </row>
    <row r="8" spans="2:13" s="23" customFormat="1" ht="15" x14ac:dyDescent="0.25">
      <c r="B8" s="619" t="s">
        <v>111</v>
      </c>
      <c r="C8" s="583">
        <f>D8+(E8*F8)</f>
        <v>0</v>
      </c>
      <c r="D8" s="584"/>
      <c r="E8" s="542"/>
      <c r="F8" s="587"/>
      <c r="G8" s="583">
        <f>H8+(I8*J8)</f>
        <v>0</v>
      </c>
      <c r="H8" s="584"/>
      <c r="I8" s="542"/>
      <c r="J8" s="587"/>
      <c r="K8" s="67"/>
      <c r="L8" s="67"/>
      <c r="M8" s="54"/>
    </row>
    <row r="9" spans="2:13" s="23" customFormat="1" ht="15" x14ac:dyDescent="0.25">
      <c r="B9" s="621" t="s">
        <v>112</v>
      </c>
      <c r="C9" s="583">
        <f t="shared" ref="C9:C19" si="0">D9+(E9*F9)</f>
        <v>0</v>
      </c>
      <c r="D9" s="592"/>
      <c r="E9" s="594"/>
      <c r="F9" s="595"/>
      <c r="G9" s="591">
        <f t="shared" ref="G9:G19" si="1">H9+(I9*J9)</f>
        <v>0</v>
      </c>
      <c r="H9" s="592"/>
      <c r="I9" s="594"/>
      <c r="J9" s="595"/>
      <c r="K9" s="67"/>
      <c r="L9" s="67"/>
      <c r="M9" s="54"/>
    </row>
    <row r="10" spans="2:13" s="23" customFormat="1" ht="15" x14ac:dyDescent="0.25">
      <c r="B10" s="621" t="s">
        <v>113</v>
      </c>
      <c r="C10" s="583">
        <f t="shared" si="0"/>
        <v>0</v>
      </c>
      <c r="D10" s="592"/>
      <c r="E10" s="594"/>
      <c r="F10" s="595"/>
      <c r="G10" s="591">
        <f t="shared" si="1"/>
        <v>0</v>
      </c>
      <c r="H10" s="592"/>
      <c r="I10" s="594"/>
      <c r="J10" s="595"/>
      <c r="K10" s="67"/>
      <c r="L10" s="67"/>
      <c r="M10" s="54"/>
    </row>
    <row r="11" spans="2:13" s="23" customFormat="1" ht="15" x14ac:dyDescent="0.25">
      <c r="B11" s="621" t="s">
        <v>114</v>
      </c>
      <c r="C11" s="583">
        <f t="shared" si="0"/>
        <v>0</v>
      </c>
      <c r="D11" s="592"/>
      <c r="E11" s="594"/>
      <c r="F11" s="595"/>
      <c r="G11" s="591">
        <f t="shared" si="1"/>
        <v>0</v>
      </c>
      <c r="H11" s="592"/>
      <c r="I11" s="594"/>
      <c r="J11" s="595"/>
      <c r="K11" s="67"/>
      <c r="L11" s="67"/>
      <c r="M11" s="54"/>
    </row>
    <row r="12" spans="2:13" s="23" customFormat="1" ht="15" x14ac:dyDescent="0.25">
      <c r="B12" s="621" t="s">
        <v>115</v>
      </c>
      <c r="C12" s="583">
        <f t="shared" si="0"/>
        <v>0</v>
      </c>
      <c r="D12" s="592"/>
      <c r="E12" s="594"/>
      <c r="F12" s="595"/>
      <c r="G12" s="591">
        <f t="shared" si="1"/>
        <v>0</v>
      </c>
      <c r="H12" s="592"/>
      <c r="I12" s="594"/>
      <c r="J12" s="595"/>
      <c r="K12" s="67"/>
      <c r="L12" s="67"/>
      <c r="M12" s="54"/>
    </row>
    <row r="13" spans="2:13" s="23" customFormat="1" ht="15" x14ac:dyDescent="0.25">
      <c r="B13" s="621" t="s">
        <v>116</v>
      </c>
      <c r="C13" s="583">
        <f t="shared" si="0"/>
        <v>0</v>
      </c>
      <c r="D13" s="592"/>
      <c r="E13" s="594"/>
      <c r="F13" s="595"/>
      <c r="G13" s="591">
        <f t="shared" si="1"/>
        <v>0</v>
      </c>
      <c r="H13" s="592"/>
      <c r="I13" s="594"/>
      <c r="J13" s="595"/>
      <c r="K13" s="67"/>
      <c r="L13" s="67"/>
      <c r="M13" s="54"/>
    </row>
    <row r="14" spans="2:13" s="23" customFormat="1" ht="15" x14ac:dyDescent="0.25">
      <c r="B14" s="621" t="s">
        <v>117</v>
      </c>
      <c r="C14" s="583">
        <f t="shared" si="0"/>
        <v>0</v>
      </c>
      <c r="D14" s="592"/>
      <c r="E14" s="594"/>
      <c r="F14" s="595"/>
      <c r="G14" s="591">
        <f t="shared" si="1"/>
        <v>0</v>
      </c>
      <c r="H14" s="592"/>
      <c r="I14" s="594"/>
      <c r="J14" s="595"/>
      <c r="K14" s="67"/>
      <c r="L14" s="67"/>
      <c r="M14" s="54"/>
    </row>
    <row r="15" spans="2:13" s="23" customFormat="1" ht="15" x14ac:dyDescent="0.25">
      <c r="B15" s="621" t="s">
        <v>118</v>
      </c>
      <c r="C15" s="583">
        <f t="shared" si="0"/>
        <v>0</v>
      </c>
      <c r="D15" s="592"/>
      <c r="E15" s="594"/>
      <c r="F15" s="595"/>
      <c r="G15" s="591">
        <f t="shared" si="1"/>
        <v>0</v>
      </c>
      <c r="H15" s="592"/>
      <c r="I15" s="594"/>
      <c r="J15" s="595"/>
      <c r="K15" s="67"/>
      <c r="L15" s="67"/>
      <c r="M15" s="54"/>
    </row>
    <row r="16" spans="2:13" s="23" customFormat="1" ht="15" x14ac:dyDescent="0.25">
      <c r="B16" s="621" t="s">
        <v>119</v>
      </c>
      <c r="C16" s="583">
        <f t="shared" si="0"/>
        <v>0</v>
      </c>
      <c r="D16" s="592"/>
      <c r="E16" s="594"/>
      <c r="F16" s="595"/>
      <c r="G16" s="591">
        <f t="shared" si="1"/>
        <v>0</v>
      </c>
      <c r="H16" s="592"/>
      <c r="I16" s="594"/>
      <c r="J16" s="595"/>
      <c r="K16" s="67"/>
      <c r="L16" s="67"/>
      <c r="M16" s="54"/>
    </row>
    <row r="17" spans="2:13" s="23" customFormat="1" ht="15" x14ac:dyDescent="0.25">
      <c r="B17" s="621" t="s">
        <v>120</v>
      </c>
      <c r="C17" s="583">
        <f t="shared" si="0"/>
        <v>0</v>
      </c>
      <c r="D17" s="592"/>
      <c r="E17" s="594"/>
      <c r="F17" s="595"/>
      <c r="G17" s="591">
        <f t="shared" si="1"/>
        <v>0</v>
      </c>
      <c r="H17" s="592"/>
      <c r="I17" s="594"/>
      <c r="J17" s="595"/>
      <c r="K17" s="67"/>
      <c r="L17" s="67"/>
      <c r="M17" s="54"/>
    </row>
    <row r="18" spans="2:13" s="23" customFormat="1" ht="15" x14ac:dyDescent="0.25">
      <c r="B18" s="621" t="s">
        <v>121</v>
      </c>
      <c r="C18" s="583">
        <f t="shared" si="0"/>
        <v>0</v>
      </c>
      <c r="D18" s="592"/>
      <c r="E18" s="594"/>
      <c r="F18" s="595"/>
      <c r="G18" s="591">
        <f t="shared" si="1"/>
        <v>0</v>
      </c>
      <c r="H18" s="592"/>
      <c r="I18" s="594"/>
      <c r="J18" s="595"/>
      <c r="K18" s="67"/>
      <c r="L18" s="67"/>
      <c r="M18" s="54"/>
    </row>
    <row r="19" spans="2:13" s="23" customFormat="1" ht="15.75" thickBot="1" x14ac:dyDescent="0.3">
      <c r="B19" s="622" t="s">
        <v>122</v>
      </c>
      <c r="C19" s="583">
        <f t="shared" si="0"/>
        <v>0</v>
      </c>
      <c r="D19" s="623"/>
      <c r="E19" s="600"/>
      <c r="F19" s="601"/>
      <c r="G19" s="599">
        <f t="shared" si="1"/>
        <v>0</v>
      </c>
      <c r="H19" s="623"/>
      <c r="I19" s="600"/>
      <c r="J19" s="601"/>
      <c r="K19" s="67"/>
      <c r="L19" s="67"/>
      <c r="M19" s="54"/>
    </row>
    <row r="20" spans="2:13" s="23" customFormat="1" ht="15.75" thickBot="1" x14ac:dyDescent="0.3">
      <c r="B20" s="624" t="s">
        <v>21</v>
      </c>
      <c r="C20" s="644">
        <f>SUM(C8:C19)</f>
        <v>0</v>
      </c>
      <c r="D20" s="645"/>
      <c r="E20" s="645"/>
      <c r="F20" s="646"/>
      <c r="G20" s="644">
        <f>SUM(G8:G19)</f>
        <v>0</v>
      </c>
      <c r="H20" s="645"/>
      <c r="I20" s="645"/>
      <c r="J20" s="646"/>
      <c r="K20" s="67"/>
      <c r="L20" s="67"/>
      <c r="M20" s="54"/>
    </row>
    <row r="21" spans="2:13" s="23" customFormat="1" ht="15.75" thickBot="1" x14ac:dyDescent="0.3">
      <c r="B21" s="625" t="s">
        <v>123</v>
      </c>
      <c r="C21" s="647"/>
      <c r="D21" s="648"/>
      <c r="E21" s="648"/>
      <c r="F21" s="649"/>
      <c r="G21" s="647"/>
      <c r="H21" s="648"/>
      <c r="I21" s="648"/>
      <c r="J21" s="649"/>
      <c r="K21" s="67"/>
      <c r="L21" s="67"/>
      <c r="M21" s="54"/>
    </row>
    <row r="22" spans="2:13" s="23" customFormat="1" x14ac:dyDescent="0.2">
      <c r="B22" s="602"/>
      <c r="C22" s="602"/>
      <c r="D22" s="602"/>
      <c r="E22" s="602"/>
      <c r="F22" s="602"/>
      <c r="G22" s="602"/>
      <c r="H22" s="602"/>
      <c r="I22" s="602"/>
      <c r="J22" s="602"/>
      <c r="K22" s="68"/>
      <c r="L22" s="68"/>
    </row>
    <row r="23" spans="2:13" s="23" customFormat="1" x14ac:dyDescent="0.2">
      <c r="B23" s="602"/>
      <c r="C23" s="602"/>
      <c r="D23" s="602"/>
      <c r="E23" s="602"/>
      <c r="F23" s="602"/>
      <c r="G23" s="602"/>
      <c r="H23" s="602"/>
      <c r="I23" s="602"/>
      <c r="J23" s="602"/>
      <c r="K23" s="68"/>
      <c r="L23" s="68"/>
    </row>
    <row r="24" spans="2:13" s="23" customFormat="1" x14ac:dyDescent="0.2">
      <c r="B24" s="602"/>
      <c r="C24" s="602"/>
      <c r="D24" s="602"/>
      <c r="E24" s="602"/>
      <c r="F24" s="602"/>
      <c r="G24" s="602"/>
      <c r="H24" s="602"/>
      <c r="I24" s="602"/>
      <c r="J24" s="602"/>
      <c r="K24" s="68"/>
      <c r="L24" s="68"/>
    </row>
    <row r="25" spans="2:13" s="23" customFormat="1" ht="20.25" customHeight="1" x14ac:dyDescent="0.2">
      <c r="B25" s="940" t="s">
        <v>567</v>
      </c>
      <c r="C25" s="940"/>
      <c r="D25" s="940"/>
      <c r="E25" s="940"/>
      <c r="F25" s="940"/>
      <c r="G25" s="940"/>
      <c r="H25" s="940"/>
      <c r="I25" s="940"/>
      <c r="J25" s="940"/>
      <c r="K25" s="533"/>
      <c r="L25" s="533"/>
    </row>
    <row r="26" spans="2:13" s="23" customFormat="1" ht="15.75" thickBot="1" x14ac:dyDescent="0.3">
      <c r="B26" s="628"/>
      <c r="C26" s="629"/>
      <c r="D26" s="629"/>
      <c r="E26" s="629"/>
      <c r="F26" s="629"/>
      <c r="G26" s="628"/>
      <c r="H26" s="630"/>
      <c r="I26" s="630"/>
      <c r="J26" s="630" t="s">
        <v>60</v>
      </c>
      <c r="K26" s="62"/>
      <c r="L26" s="64"/>
    </row>
    <row r="27" spans="2:13" s="23" customFormat="1" ht="30" customHeight="1" x14ac:dyDescent="0.2">
      <c r="B27" s="893" t="s">
        <v>560</v>
      </c>
      <c r="C27" s="936" t="s">
        <v>832</v>
      </c>
      <c r="D27" s="937"/>
      <c r="E27" s="937"/>
      <c r="F27" s="939"/>
      <c r="G27" s="938" t="s">
        <v>833</v>
      </c>
      <c r="H27" s="937"/>
      <c r="I27" s="937"/>
      <c r="J27" s="939"/>
    </row>
    <row r="28" spans="2:13" s="23" customFormat="1" ht="30" customHeight="1" thickBot="1" x14ac:dyDescent="0.25">
      <c r="B28" s="935"/>
      <c r="C28" s="631" t="s">
        <v>564</v>
      </c>
      <c r="D28" s="631" t="s">
        <v>520</v>
      </c>
      <c r="E28" s="631" t="s">
        <v>562</v>
      </c>
      <c r="F28" s="632" t="s">
        <v>563</v>
      </c>
      <c r="G28" s="633" t="s">
        <v>564</v>
      </c>
      <c r="H28" s="631" t="s">
        <v>520</v>
      </c>
      <c r="I28" s="631" t="s">
        <v>562</v>
      </c>
      <c r="J28" s="632" t="s">
        <v>563</v>
      </c>
    </row>
    <row r="29" spans="2:13" s="23" customFormat="1" ht="15.75" thickBot="1" x14ac:dyDescent="0.25">
      <c r="B29" s="634"/>
      <c r="C29" s="635" t="s">
        <v>565</v>
      </c>
      <c r="D29" s="635">
        <v>1</v>
      </c>
      <c r="E29" s="635">
        <v>2</v>
      </c>
      <c r="F29" s="636">
        <v>3</v>
      </c>
      <c r="G29" s="637" t="s">
        <v>565</v>
      </c>
      <c r="H29" s="635">
        <v>1</v>
      </c>
      <c r="I29" s="635">
        <v>2</v>
      </c>
      <c r="J29" s="636">
        <v>3</v>
      </c>
    </row>
    <row r="30" spans="2:13" s="23" customFormat="1" ht="15" x14ac:dyDescent="0.2">
      <c r="B30" s="638" t="s">
        <v>111</v>
      </c>
      <c r="C30" s="584">
        <f>D30+(E30*F30)</f>
        <v>0</v>
      </c>
      <c r="D30" s="584"/>
      <c r="E30" s="542"/>
      <c r="F30" s="587"/>
      <c r="G30" s="583">
        <f>H30+(I30*J30)</f>
        <v>0</v>
      </c>
      <c r="H30" s="584"/>
      <c r="I30" s="542"/>
      <c r="J30" s="587"/>
    </row>
    <row r="31" spans="2:13" s="23" customFormat="1" ht="15" x14ac:dyDescent="0.2">
      <c r="B31" s="639" t="s">
        <v>112</v>
      </c>
      <c r="C31" s="592">
        <f t="shared" ref="C31:C41" si="2">D31+(E31*F31)</f>
        <v>0</v>
      </c>
      <c r="D31" s="592"/>
      <c r="E31" s="594"/>
      <c r="F31" s="594"/>
      <c r="G31" s="596">
        <f t="shared" ref="G31:G41" si="3">H31+(I31*J31)</f>
        <v>0</v>
      </c>
      <c r="H31" s="592"/>
      <c r="I31" s="594"/>
      <c r="J31" s="595"/>
    </row>
    <row r="32" spans="2:13" s="23" customFormat="1" ht="15" x14ac:dyDescent="0.2">
      <c r="B32" s="639" t="s">
        <v>113</v>
      </c>
      <c r="C32" s="592">
        <f t="shared" si="2"/>
        <v>0</v>
      </c>
      <c r="D32" s="592"/>
      <c r="E32" s="594"/>
      <c r="F32" s="594"/>
      <c r="G32" s="596">
        <f t="shared" si="3"/>
        <v>0</v>
      </c>
      <c r="H32" s="592"/>
      <c r="I32" s="594"/>
      <c r="J32" s="595"/>
    </row>
    <row r="33" spans="2:12" s="23" customFormat="1" ht="15" x14ac:dyDescent="0.2">
      <c r="B33" s="639" t="s">
        <v>114</v>
      </c>
      <c r="C33" s="592">
        <f t="shared" si="2"/>
        <v>0</v>
      </c>
      <c r="D33" s="592"/>
      <c r="E33" s="594"/>
      <c r="F33" s="594"/>
      <c r="G33" s="596">
        <f t="shared" si="3"/>
        <v>0</v>
      </c>
      <c r="H33" s="592"/>
      <c r="I33" s="594"/>
      <c r="J33" s="595"/>
    </row>
    <row r="34" spans="2:12" s="23" customFormat="1" ht="15" x14ac:dyDescent="0.2">
      <c r="B34" s="639" t="s">
        <v>115</v>
      </c>
      <c r="C34" s="592">
        <f t="shared" si="2"/>
        <v>0</v>
      </c>
      <c r="D34" s="592"/>
      <c r="E34" s="594"/>
      <c r="F34" s="594"/>
      <c r="G34" s="596">
        <f t="shared" si="3"/>
        <v>0</v>
      </c>
      <c r="H34" s="592"/>
      <c r="I34" s="594"/>
      <c r="J34" s="595"/>
    </row>
    <row r="35" spans="2:12" s="23" customFormat="1" ht="15" x14ac:dyDescent="0.2">
      <c r="B35" s="639" t="s">
        <v>116</v>
      </c>
      <c r="C35" s="592">
        <f t="shared" si="2"/>
        <v>0</v>
      </c>
      <c r="D35" s="592"/>
      <c r="E35" s="594"/>
      <c r="F35" s="594"/>
      <c r="G35" s="596">
        <f t="shared" si="3"/>
        <v>0</v>
      </c>
      <c r="H35" s="592"/>
      <c r="I35" s="594"/>
      <c r="J35" s="595"/>
    </row>
    <row r="36" spans="2:12" s="23" customFormat="1" ht="15" x14ac:dyDescent="0.2">
      <c r="B36" s="639" t="s">
        <v>117</v>
      </c>
      <c r="C36" s="592">
        <f t="shared" si="2"/>
        <v>0</v>
      </c>
      <c r="D36" s="592"/>
      <c r="E36" s="594"/>
      <c r="F36" s="594"/>
      <c r="G36" s="596">
        <f t="shared" si="3"/>
        <v>0</v>
      </c>
      <c r="H36" s="592"/>
      <c r="I36" s="594"/>
      <c r="J36" s="595"/>
    </row>
    <row r="37" spans="2:12" s="23" customFormat="1" ht="15" x14ac:dyDescent="0.2">
      <c r="B37" s="639" t="s">
        <v>118</v>
      </c>
      <c r="C37" s="592">
        <f t="shared" si="2"/>
        <v>0</v>
      </c>
      <c r="D37" s="592"/>
      <c r="E37" s="594"/>
      <c r="F37" s="594"/>
      <c r="G37" s="596">
        <f t="shared" si="3"/>
        <v>0</v>
      </c>
      <c r="H37" s="592"/>
      <c r="I37" s="594"/>
      <c r="J37" s="595"/>
    </row>
    <row r="38" spans="2:12" s="23" customFormat="1" ht="15" x14ac:dyDescent="0.2">
      <c r="B38" s="639" t="s">
        <v>119</v>
      </c>
      <c r="C38" s="592">
        <f t="shared" si="2"/>
        <v>0</v>
      </c>
      <c r="D38" s="592"/>
      <c r="E38" s="594"/>
      <c r="F38" s="594"/>
      <c r="G38" s="596">
        <f t="shared" si="3"/>
        <v>0</v>
      </c>
      <c r="H38" s="592"/>
      <c r="I38" s="594"/>
      <c r="J38" s="595"/>
    </row>
    <row r="39" spans="2:12" s="23" customFormat="1" ht="15" x14ac:dyDescent="0.2">
      <c r="B39" s="639" t="s">
        <v>120</v>
      </c>
      <c r="C39" s="592">
        <f t="shared" si="2"/>
        <v>0</v>
      </c>
      <c r="D39" s="592"/>
      <c r="E39" s="594"/>
      <c r="F39" s="594"/>
      <c r="G39" s="596">
        <f t="shared" si="3"/>
        <v>0</v>
      </c>
      <c r="H39" s="592"/>
      <c r="I39" s="594"/>
      <c r="J39" s="595"/>
    </row>
    <row r="40" spans="2:12" s="23" customFormat="1" ht="15" x14ac:dyDescent="0.2">
      <c r="B40" s="639" t="s">
        <v>121</v>
      </c>
      <c r="C40" s="592">
        <f t="shared" si="2"/>
        <v>0</v>
      </c>
      <c r="D40" s="592"/>
      <c r="E40" s="594"/>
      <c r="F40" s="594"/>
      <c r="G40" s="596">
        <f t="shared" si="3"/>
        <v>0</v>
      </c>
      <c r="H40" s="592"/>
      <c r="I40" s="594"/>
      <c r="J40" s="595"/>
    </row>
    <row r="41" spans="2:12" s="23" customFormat="1" ht="15.75" thickBot="1" x14ac:dyDescent="0.25">
      <c r="B41" s="640" t="s">
        <v>122</v>
      </c>
      <c r="C41" s="623">
        <f t="shared" si="2"/>
        <v>0</v>
      </c>
      <c r="D41" s="623"/>
      <c r="E41" s="600"/>
      <c r="F41" s="600"/>
      <c r="G41" s="613">
        <f t="shared" si="3"/>
        <v>0</v>
      </c>
      <c r="H41" s="623"/>
      <c r="I41" s="600"/>
      <c r="J41" s="601"/>
    </row>
    <row r="42" spans="2:12" s="23" customFormat="1" ht="13.5" thickBot="1" x14ac:dyDescent="0.25">
      <c r="B42" s="641" t="s">
        <v>21</v>
      </c>
      <c r="C42" s="650">
        <f>SUM(C30:C41)</f>
        <v>0</v>
      </c>
      <c r="D42" s="650"/>
      <c r="E42" s="650"/>
      <c r="F42" s="650"/>
      <c r="G42" s="651">
        <f>SUM(G30:G41)</f>
        <v>0</v>
      </c>
      <c r="H42" s="650"/>
      <c r="I42" s="650"/>
      <c r="J42" s="652"/>
    </row>
    <row r="43" spans="2:12" s="23" customFormat="1" ht="13.5" thickBot="1" x14ac:dyDescent="0.25">
      <c r="B43" s="643" t="s">
        <v>123</v>
      </c>
      <c r="C43" s="653"/>
      <c r="D43" s="653"/>
      <c r="E43" s="653"/>
      <c r="F43" s="653"/>
      <c r="G43" s="654"/>
      <c r="H43" s="653"/>
      <c r="I43" s="653"/>
      <c r="J43" s="655"/>
    </row>
    <row r="44" spans="2:12" x14ac:dyDescent="0.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52" spans="11:11" x14ac:dyDescent="0.2">
      <c r="K52" s="23" t="s">
        <v>699</v>
      </c>
    </row>
  </sheetData>
  <mergeCells count="8">
    <mergeCell ref="B27:B28"/>
    <mergeCell ref="B3:J3"/>
    <mergeCell ref="C5:F5"/>
    <mergeCell ref="G5:J5"/>
    <mergeCell ref="B5:B6"/>
    <mergeCell ref="C27:F27"/>
    <mergeCell ref="G27:J27"/>
    <mergeCell ref="B25:J25"/>
  </mergeCells>
  <phoneticPr fontId="5" type="noConversion"/>
  <pageMargins left="0.55118110236220474" right="0.35433070866141736" top="0.98425196850393704" bottom="0.98425196850393704" header="0.51181102362204722" footer="0.51181102362204722"/>
  <pageSetup scale="70" orientation="portrait" horizontalDpi="300" verticalDpi="300" r:id="rId1"/>
  <headerFooter alignWithMargins="0"/>
  <colBreaks count="1" manualBreakCount="1">
    <brk id="1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0.59999389629810485"/>
  </sheetPr>
  <dimension ref="A2:U26"/>
  <sheetViews>
    <sheetView showGridLines="0" zoomScale="85" zoomScaleNormal="85" workbookViewId="0">
      <selection activeCell="K9" sqref="K9"/>
    </sheetView>
  </sheetViews>
  <sheetFormatPr defaultRowHeight="15.75" x14ac:dyDescent="0.25"/>
  <cols>
    <col min="1" max="1" width="9.140625" style="14"/>
    <col min="2" max="2" width="29.7109375" style="14" customWidth="1"/>
    <col min="3" max="3" width="30.28515625" style="14" customWidth="1"/>
    <col min="4" max="4" width="14.140625" style="14" customWidth="1"/>
    <col min="5" max="5" width="12.28515625" style="14" customWidth="1"/>
    <col min="6" max="6" width="25.285156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578125" style="14" customWidth="1"/>
    <col min="16" max="16" width="24.140625" style="14" customWidth="1"/>
    <col min="17" max="17" width="26.7109375" style="14" customWidth="1"/>
    <col min="18" max="21" width="12.28515625" style="14" customWidth="1"/>
    <col min="22" max="16384" width="9.140625" style="14"/>
  </cols>
  <sheetData>
    <row r="2" spans="1:21" x14ac:dyDescent="0.25">
      <c r="Q2" s="11" t="s">
        <v>709</v>
      </c>
      <c r="U2" s="40"/>
    </row>
    <row r="4" spans="1:21" x14ac:dyDescent="0.25">
      <c r="A4" s="37"/>
    </row>
    <row r="5" spans="1:21" x14ac:dyDescent="0.25">
      <c r="A5" s="37"/>
      <c r="B5" s="809" t="s">
        <v>591</v>
      </c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809"/>
      <c r="R5" s="38"/>
      <c r="S5" s="38"/>
      <c r="T5" s="38"/>
      <c r="U5" s="38"/>
    </row>
    <row r="6" spans="1:21" ht="16.5" thickBot="1" x14ac:dyDescent="0.3">
      <c r="D6" s="38"/>
      <c r="E6" s="38"/>
      <c r="F6" s="38"/>
      <c r="G6" s="38"/>
      <c r="Q6" s="40"/>
    </row>
    <row r="7" spans="1:21" ht="35.25" customHeight="1" x14ac:dyDescent="0.25">
      <c r="B7" s="941" t="s">
        <v>592</v>
      </c>
      <c r="C7" s="943" t="s">
        <v>593</v>
      </c>
      <c r="D7" s="832" t="s">
        <v>594</v>
      </c>
      <c r="E7" s="182" t="s">
        <v>595</v>
      </c>
      <c r="F7" s="832" t="s">
        <v>748</v>
      </c>
      <c r="G7" s="832" t="s">
        <v>834</v>
      </c>
      <c r="H7" s="832" t="s">
        <v>596</v>
      </c>
      <c r="I7" s="832" t="s">
        <v>597</v>
      </c>
      <c r="J7" s="832" t="s">
        <v>598</v>
      </c>
      <c r="K7" s="832" t="s">
        <v>599</v>
      </c>
      <c r="L7" s="832" t="s">
        <v>600</v>
      </c>
      <c r="M7" s="832" t="s">
        <v>601</v>
      </c>
      <c r="N7" s="812" t="s">
        <v>835</v>
      </c>
      <c r="O7" s="767"/>
      <c r="P7" s="839" t="s">
        <v>836</v>
      </c>
      <c r="Q7" s="836" t="s">
        <v>837</v>
      </c>
    </row>
    <row r="8" spans="1:21" ht="42.75" customHeight="1" thickBot="1" x14ac:dyDescent="0.3">
      <c r="B8" s="942"/>
      <c r="C8" s="944"/>
      <c r="D8" s="833"/>
      <c r="E8" s="183" t="s">
        <v>602</v>
      </c>
      <c r="F8" s="833"/>
      <c r="G8" s="833"/>
      <c r="H8" s="833"/>
      <c r="I8" s="833"/>
      <c r="J8" s="833"/>
      <c r="K8" s="833"/>
      <c r="L8" s="833"/>
      <c r="M8" s="833"/>
      <c r="N8" s="122" t="s">
        <v>603</v>
      </c>
      <c r="O8" s="122" t="s">
        <v>604</v>
      </c>
      <c r="P8" s="840"/>
      <c r="Q8" s="837"/>
    </row>
    <row r="9" spans="1:21" ht="20.100000000000001" customHeight="1" x14ac:dyDescent="0.25">
      <c r="B9" s="184" t="s">
        <v>605</v>
      </c>
      <c r="C9" s="695" t="s">
        <v>847</v>
      </c>
      <c r="D9" s="696" t="s">
        <v>848</v>
      </c>
      <c r="E9" s="696"/>
      <c r="F9" s="697">
        <v>0</v>
      </c>
      <c r="G9" s="697">
        <v>0</v>
      </c>
      <c r="H9" s="698">
        <v>2021</v>
      </c>
      <c r="I9" s="698" t="s">
        <v>849</v>
      </c>
      <c r="J9" s="698"/>
      <c r="K9" s="699">
        <v>44378</v>
      </c>
      <c r="L9" s="700">
        <v>0.05</v>
      </c>
      <c r="M9" s="698" t="s">
        <v>850</v>
      </c>
      <c r="N9" s="697">
        <v>3150000</v>
      </c>
      <c r="O9" s="701">
        <v>150000</v>
      </c>
      <c r="P9" s="697"/>
      <c r="Q9" s="702">
        <v>2212500</v>
      </c>
    </row>
    <row r="10" spans="1:21" ht="20.100000000000001" customHeight="1" x14ac:dyDescent="0.25">
      <c r="B10" s="185" t="s">
        <v>606</v>
      </c>
      <c r="C10" s="306"/>
      <c r="D10" s="283"/>
      <c r="E10" s="283"/>
      <c r="F10" s="258"/>
      <c r="G10" s="259"/>
      <c r="H10" s="283"/>
      <c r="I10" s="283"/>
      <c r="J10" s="283"/>
      <c r="K10" s="283"/>
      <c r="L10" s="283"/>
      <c r="M10" s="283"/>
      <c r="N10" s="284"/>
      <c r="O10" s="259"/>
      <c r="P10" s="258"/>
      <c r="Q10" s="260"/>
    </row>
    <row r="11" spans="1:21" ht="20.100000000000001" customHeight="1" x14ac:dyDescent="0.25">
      <c r="B11" s="185" t="s">
        <v>606</v>
      </c>
      <c r="C11" s="306"/>
      <c r="D11" s="283"/>
      <c r="E11" s="283"/>
      <c r="F11" s="258"/>
      <c r="G11" s="259"/>
      <c r="H11" s="283"/>
      <c r="I11" s="283"/>
      <c r="J11" s="283"/>
      <c r="K11" s="283"/>
      <c r="L11" s="283"/>
      <c r="M11" s="283"/>
      <c r="N11" s="284"/>
      <c r="O11" s="259"/>
      <c r="P11" s="258"/>
      <c r="Q11" s="260"/>
    </row>
    <row r="12" spans="1:21" ht="20.100000000000001" customHeight="1" x14ac:dyDescent="0.25">
      <c r="B12" s="185" t="s">
        <v>606</v>
      </c>
      <c r="C12" s="306"/>
      <c r="D12" s="283"/>
      <c r="E12" s="283"/>
      <c r="F12" s="258"/>
      <c r="G12" s="259"/>
      <c r="H12" s="283"/>
      <c r="I12" s="283"/>
      <c r="J12" s="283"/>
      <c r="K12" s="283"/>
      <c r="L12" s="283"/>
      <c r="M12" s="283"/>
      <c r="N12" s="284"/>
      <c r="O12" s="259"/>
      <c r="P12" s="258"/>
      <c r="Q12" s="260"/>
    </row>
    <row r="13" spans="1:21" ht="20.100000000000001" customHeight="1" x14ac:dyDescent="0.25">
      <c r="B13" s="185" t="s">
        <v>606</v>
      </c>
      <c r="C13" s="306"/>
      <c r="D13" s="283"/>
      <c r="E13" s="283"/>
      <c r="F13" s="258"/>
      <c r="G13" s="259"/>
      <c r="H13" s="283"/>
      <c r="I13" s="283"/>
      <c r="J13" s="283"/>
      <c r="K13" s="283"/>
      <c r="L13" s="283"/>
      <c r="M13" s="283"/>
      <c r="N13" s="284"/>
      <c r="O13" s="259"/>
      <c r="P13" s="258"/>
      <c r="Q13" s="260"/>
    </row>
    <row r="14" spans="1:21" ht="20.100000000000001" customHeight="1" x14ac:dyDescent="0.25">
      <c r="B14" s="185" t="s">
        <v>606</v>
      </c>
      <c r="C14" s="306"/>
      <c r="D14" s="283"/>
      <c r="E14" s="283"/>
      <c r="F14" s="258"/>
      <c r="G14" s="259"/>
      <c r="H14" s="283"/>
      <c r="I14" s="283"/>
      <c r="J14" s="283"/>
      <c r="K14" s="283"/>
      <c r="L14" s="283"/>
      <c r="M14" s="283"/>
      <c r="N14" s="284"/>
      <c r="O14" s="259"/>
      <c r="P14" s="258"/>
      <c r="Q14" s="260"/>
    </row>
    <row r="15" spans="1:21" ht="20.100000000000001" customHeight="1" x14ac:dyDescent="0.25">
      <c r="B15" s="186" t="s">
        <v>607</v>
      </c>
      <c r="C15" s="306"/>
      <c r="D15" s="283"/>
      <c r="E15" s="283"/>
      <c r="F15" s="258"/>
      <c r="G15" s="259"/>
      <c r="H15" s="283"/>
      <c r="I15" s="283"/>
      <c r="J15" s="283"/>
      <c r="K15" s="283"/>
      <c r="L15" s="283"/>
      <c r="M15" s="283"/>
      <c r="N15" s="284"/>
      <c r="O15" s="259"/>
      <c r="P15" s="258"/>
      <c r="Q15" s="260"/>
    </row>
    <row r="16" spans="1:21" ht="20.100000000000001" customHeight="1" x14ac:dyDescent="0.25">
      <c r="B16" s="185" t="s">
        <v>606</v>
      </c>
      <c r="C16" s="306"/>
      <c r="D16" s="283"/>
      <c r="E16" s="283"/>
      <c r="F16" s="258"/>
      <c r="G16" s="259"/>
      <c r="H16" s="283"/>
      <c r="I16" s="283"/>
      <c r="J16" s="283"/>
      <c r="K16" s="283"/>
      <c r="L16" s="283"/>
      <c r="M16" s="283"/>
      <c r="N16" s="284"/>
      <c r="O16" s="259"/>
      <c r="P16" s="258"/>
      <c r="Q16" s="260"/>
    </row>
    <row r="17" spans="2:17" ht="20.100000000000001" customHeight="1" x14ac:dyDescent="0.25">
      <c r="B17" s="185" t="s">
        <v>606</v>
      </c>
      <c r="C17" s="306"/>
      <c r="D17" s="283"/>
      <c r="E17" s="283"/>
      <c r="F17" s="258"/>
      <c r="G17" s="259"/>
      <c r="H17" s="283"/>
      <c r="I17" s="283"/>
      <c r="J17" s="283"/>
      <c r="K17" s="283"/>
      <c r="L17" s="283"/>
      <c r="M17" s="283"/>
      <c r="N17" s="284"/>
      <c r="O17" s="259"/>
      <c r="P17" s="258"/>
      <c r="Q17" s="260"/>
    </row>
    <row r="18" spans="2:17" ht="20.100000000000001" customHeight="1" x14ac:dyDescent="0.25">
      <c r="B18" s="185" t="s">
        <v>606</v>
      </c>
      <c r="C18" s="306"/>
      <c r="D18" s="283"/>
      <c r="E18" s="283"/>
      <c r="F18" s="258"/>
      <c r="G18" s="259"/>
      <c r="H18" s="283"/>
      <c r="I18" s="283"/>
      <c r="J18" s="283"/>
      <c r="K18" s="283"/>
      <c r="L18" s="283"/>
      <c r="M18" s="283"/>
      <c r="N18" s="284"/>
      <c r="O18" s="259"/>
      <c r="P18" s="258"/>
      <c r="Q18" s="260"/>
    </row>
    <row r="19" spans="2:17" ht="20.100000000000001" customHeight="1" x14ac:dyDescent="0.25">
      <c r="B19" s="185" t="s">
        <v>606</v>
      </c>
      <c r="C19" s="306"/>
      <c r="D19" s="283"/>
      <c r="E19" s="283"/>
      <c r="F19" s="258"/>
      <c r="G19" s="259"/>
      <c r="H19" s="283"/>
      <c r="I19" s="283"/>
      <c r="J19" s="283"/>
      <c r="K19" s="283"/>
      <c r="L19" s="283"/>
      <c r="M19" s="283"/>
      <c r="N19" s="284"/>
      <c r="O19" s="259"/>
      <c r="P19" s="258"/>
      <c r="Q19" s="260"/>
    </row>
    <row r="20" spans="2:17" ht="20.100000000000001" customHeight="1" thickBot="1" x14ac:dyDescent="0.3">
      <c r="B20" s="384" t="s">
        <v>606</v>
      </c>
      <c r="C20" s="385"/>
      <c r="D20" s="286"/>
      <c r="E20" s="286"/>
      <c r="F20" s="279"/>
      <c r="G20" s="280"/>
      <c r="H20" s="286"/>
      <c r="I20" s="286"/>
      <c r="J20" s="286"/>
      <c r="K20" s="286"/>
      <c r="L20" s="286"/>
      <c r="M20" s="286"/>
      <c r="N20" s="334"/>
      <c r="O20" s="261"/>
      <c r="P20" s="261"/>
      <c r="Q20" s="262"/>
    </row>
    <row r="21" spans="2:17" ht="20.100000000000001" customHeight="1" thickBot="1" x14ac:dyDescent="0.3">
      <c r="B21" s="945" t="s">
        <v>608</v>
      </c>
      <c r="C21" s="946"/>
      <c r="D21" s="946"/>
      <c r="E21" s="947"/>
      <c r="F21" s="281"/>
      <c r="G21" s="305"/>
      <c r="H21" s="394"/>
      <c r="I21" s="395"/>
      <c r="J21" s="395"/>
      <c r="K21" s="395"/>
      <c r="L21" s="395"/>
      <c r="M21" s="396"/>
      <c r="N21" s="281"/>
      <c r="O21" s="289"/>
      <c r="P21" s="281"/>
      <c r="Q21" s="305"/>
    </row>
    <row r="22" spans="2:17" ht="20.100000000000001" customHeight="1" thickBot="1" x14ac:dyDescent="0.3">
      <c r="B22" s="945" t="s">
        <v>609</v>
      </c>
      <c r="C22" s="946"/>
      <c r="D22" s="946"/>
      <c r="E22" s="947"/>
      <c r="F22" s="388"/>
      <c r="G22" s="387"/>
      <c r="H22" s="27"/>
      <c r="I22" s="27"/>
      <c r="J22" s="27"/>
      <c r="K22" s="27"/>
      <c r="L22" s="27"/>
      <c r="M22" s="27"/>
      <c r="N22" s="27"/>
      <c r="O22" s="187"/>
      <c r="P22" s="392"/>
      <c r="Q22" s="390"/>
    </row>
    <row r="23" spans="2:17" ht="20.100000000000001" customHeight="1" thickBot="1" x14ac:dyDescent="0.3">
      <c r="B23" s="945" t="s">
        <v>610</v>
      </c>
      <c r="C23" s="946"/>
      <c r="D23" s="946"/>
      <c r="E23" s="947"/>
      <c r="F23" s="389"/>
      <c r="G23" s="386"/>
      <c r="H23" s="27"/>
      <c r="I23" s="27"/>
      <c r="J23" s="27"/>
      <c r="K23" s="27"/>
      <c r="L23" s="27"/>
      <c r="M23" s="27"/>
      <c r="N23" s="27"/>
      <c r="O23" s="187"/>
      <c r="P23" s="393"/>
      <c r="Q23" s="391"/>
    </row>
    <row r="24" spans="2:17" x14ac:dyDescent="0.25">
      <c r="H24" s="27"/>
      <c r="I24" s="27"/>
      <c r="J24" s="27"/>
      <c r="K24" s="27"/>
      <c r="L24" s="27"/>
      <c r="M24" s="27"/>
    </row>
    <row r="25" spans="2:17" x14ac:dyDescent="0.25">
      <c r="B25" s="108"/>
      <c r="C25" s="108"/>
      <c r="H25" s="27"/>
      <c r="I25" s="27"/>
      <c r="J25" s="27"/>
      <c r="K25" s="27"/>
      <c r="L25" s="27"/>
      <c r="M25" s="27"/>
    </row>
    <row r="26" spans="2:17" x14ac:dyDescent="0.25">
      <c r="H26" s="27"/>
      <c r="I26" s="27"/>
      <c r="J26" s="27"/>
      <c r="K26" s="27"/>
      <c r="L26" s="27"/>
      <c r="M26" s="27"/>
    </row>
  </sheetData>
  <mergeCells count="18">
    <mergeCell ref="B21:E21"/>
    <mergeCell ref="B22:E22"/>
    <mergeCell ref="B23:E23"/>
    <mergeCell ref="L7:L8"/>
    <mergeCell ref="M7:M8"/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N7:O7"/>
    <mergeCell ref="K7:K8"/>
    <mergeCell ref="J7:J8"/>
  </mergeCells>
  <pageMargins left="0" right="0" top="0.74803149606299213" bottom="0.74803149606299213" header="0.31496062992125984" footer="0.31496062992125984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6" tint="0.59999389629810485"/>
  </sheetPr>
  <dimension ref="B3:O52"/>
  <sheetViews>
    <sheetView showGridLines="0" topLeftCell="A14" zoomScale="75" zoomScaleNormal="75" workbookViewId="0">
      <selection activeCell="K25" sqref="K25"/>
    </sheetView>
  </sheetViews>
  <sheetFormatPr defaultRowHeight="15.75" x14ac:dyDescent="0.25"/>
  <cols>
    <col min="1" max="2" width="9.140625" style="14"/>
    <col min="3" max="3" width="12.7109375" style="14" customWidth="1"/>
    <col min="4" max="4" width="40.7109375" style="14" customWidth="1"/>
    <col min="5" max="9" width="20.7109375" style="14" customWidth="1"/>
    <col min="10" max="10" width="1.7109375" style="14" customWidth="1"/>
    <col min="11" max="11" width="12.5703125" style="14" customWidth="1"/>
    <col min="12" max="12" width="12" style="14" customWidth="1"/>
    <col min="13" max="13" width="10.85546875" style="14" customWidth="1"/>
    <col min="14" max="14" width="11.85546875" style="14" customWidth="1"/>
    <col min="15" max="15" width="12.140625" style="14" customWidth="1"/>
    <col min="16" max="16" width="13.28515625" style="14" customWidth="1"/>
    <col min="17" max="16384" width="9.140625" style="14"/>
  </cols>
  <sheetData>
    <row r="3" spans="2:10" x14ac:dyDescent="0.25">
      <c r="H3" s="11"/>
      <c r="I3" s="11" t="s">
        <v>705</v>
      </c>
    </row>
    <row r="4" spans="2:10" x14ac:dyDescent="0.25">
      <c r="C4" s="188"/>
      <c r="D4" s="189"/>
      <c r="E4" s="189"/>
      <c r="F4" s="189"/>
      <c r="G4" s="189"/>
      <c r="H4" s="189"/>
    </row>
    <row r="5" spans="2:10" ht="23.25" customHeight="1" x14ac:dyDescent="0.3">
      <c r="C5" s="954" t="s">
        <v>749</v>
      </c>
      <c r="D5" s="954"/>
      <c r="E5" s="954"/>
      <c r="F5" s="954"/>
      <c r="G5" s="954"/>
      <c r="H5" s="954"/>
      <c r="I5" s="954"/>
    </row>
    <row r="6" spans="2:10" ht="13.5" customHeight="1" x14ac:dyDescent="0.25">
      <c r="C6" s="190"/>
      <c r="D6" s="190"/>
      <c r="F6" s="190"/>
      <c r="G6" s="190"/>
      <c r="H6" s="190"/>
      <c r="I6" s="37"/>
    </row>
    <row r="7" spans="2:10" ht="15.75" customHeight="1" x14ac:dyDescent="0.25">
      <c r="C7" s="191"/>
      <c r="D7" s="191"/>
      <c r="E7" s="191"/>
      <c r="F7" s="191"/>
      <c r="G7" s="192"/>
      <c r="H7" s="192"/>
    </row>
    <row r="8" spans="2:10" ht="16.5" thickBot="1" x14ac:dyDescent="0.3">
      <c r="C8" s="191"/>
      <c r="D8" s="191"/>
      <c r="E8" s="198"/>
      <c r="F8" s="191"/>
      <c r="G8" s="191"/>
      <c r="I8" s="193" t="s">
        <v>60</v>
      </c>
    </row>
    <row r="9" spans="2:10" ht="32.25" customHeight="1" x14ac:dyDescent="0.25">
      <c r="C9" s="955" t="s">
        <v>2</v>
      </c>
      <c r="D9" s="957" t="s">
        <v>97</v>
      </c>
      <c r="E9" s="875" t="s">
        <v>838</v>
      </c>
      <c r="F9" s="832" t="s">
        <v>797</v>
      </c>
      <c r="G9" s="832" t="s">
        <v>798</v>
      </c>
      <c r="H9" s="832" t="s">
        <v>799</v>
      </c>
      <c r="I9" s="836" t="s">
        <v>800</v>
      </c>
    </row>
    <row r="10" spans="2:10" ht="29.25" customHeight="1" thickBot="1" x14ac:dyDescent="0.3">
      <c r="C10" s="956"/>
      <c r="D10" s="958"/>
      <c r="E10" s="876"/>
      <c r="F10" s="833" t="s">
        <v>739</v>
      </c>
      <c r="G10" s="833" t="s">
        <v>740</v>
      </c>
      <c r="H10" s="833" t="s">
        <v>741</v>
      </c>
      <c r="I10" s="837" t="s">
        <v>742</v>
      </c>
      <c r="J10" s="27"/>
    </row>
    <row r="11" spans="2:10" ht="20.100000000000001" customHeight="1" x14ac:dyDescent="0.25">
      <c r="B11" s="27"/>
      <c r="C11" s="397"/>
      <c r="D11" s="948" t="s">
        <v>42</v>
      </c>
      <c r="E11" s="948"/>
      <c r="F11" s="948"/>
      <c r="G11" s="948"/>
      <c r="H11" s="948"/>
      <c r="I11" s="949"/>
      <c r="J11" s="27"/>
    </row>
    <row r="12" spans="2:10" ht="20.100000000000001" customHeight="1" x14ac:dyDescent="0.25">
      <c r="C12" s="103" t="s">
        <v>99</v>
      </c>
      <c r="D12" s="705" t="s">
        <v>877</v>
      </c>
      <c r="E12" s="290">
        <v>2200000</v>
      </c>
      <c r="F12" s="258">
        <f>I12/4</f>
        <v>625000</v>
      </c>
      <c r="G12" s="258">
        <f>F12*2</f>
        <v>1250000</v>
      </c>
      <c r="H12" s="258">
        <f>F12*3</f>
        <v>1875000</v>
      </c>
      <c r="I12" s="662">
        <v>2500000</v>
      </c>
      <c r="J12" s="27"/>
    </row>
    <row r="13" spans="2:10" ht="20.100000000000001" customHeight="1" x14ac:dyDescent="0.25">
      <c r="C13" s="103" t="s">
        <v>100</v>
      </c>
      <c r="D13" s="706" t="s">
        <v>878</v>
      </c>
      <c r="E13" s="290">
        <v>2500000</v>
      </c>
      <c r="F13" s="258">
        <f t="shared" ref="F13:F21" si="0">I13/4</f>
        <v>875000</v>
      </c>
      <c r="G13" s="258">
        <f t="shared" ref="G13:G20" si="1">F13*2</f>
        <v>1750000</v>
      </c>
      <c r="H13" s="258">
        <f t="shared" ref="H13:H20" si="2">F13*3</f>
        <v>2625000</v>
      </c>
      <c r="I13" s="662">
        <v>3500000</v>
      </c>
      <c r="J13" s="27"/>
    </row>
    <row r="14" spans="2:10" ht="20.100000000000001" customHeight="1" x14ac:dyDescent="0.25">
      <c r="C14" s="103" t="s">
        <v>101</v>
      </c>
      <c r="D14" s="706" t="s">
        <v>879</v>
      </c>
      <c r="E14" s="290">
        <v>180000</v>
      </c>
      <c r="F14" s="258">
        <f t="shared" si="0"/>
        <v>50000</v>
      </c>
      <c r="G14" s="258">
        <f t="shared" si="1"/>
        <v>100000</v>
      </c>
      <c r="H14" s="258">
        <f t="shared" si="2"/>
        <v>150000</v>
      </c>
      <c r="I14" s="662">
        <v>200000</v>
      </c>
      <c r="J14" s="27"/>
    </row>
    <row r="15" spans="2:10" ht="20.100000000000001" customHeight="1" x14ac:dyDescent="0.25">
      <c r="C15" s="103" t="s">
        <v>102</v>
      </c>
      <c r="D15" s="705" t="s">
        <v>880</v>
      </c>
      <c r="E15" s="290">
        <v>320000</v>
      </c>
      <c r="F15" s="258">
        <f t="shared" si="0"/>
        <v>87500</v>
      </c>
      <c r="G15" s="258">
        <f t="shared" si="1"/>
        <v>175000</v>
      </c>
      <c r="H15" s="258">
        <f t="shared" si="2"/>
        <v>262500</v>
      </c>
      <c r="I15" s="662">
        <v>350000</v>
      </c>
      <c r="J15" s="27"/>
    </row>
    <row r="16" spans="2:10" ht="20.100000000000001" customHeight="1" x14ac:dyDescent="0.25">
      <c r="C16" s="103" t="s">
        <v>103</v>
      </c>
      <c r="D16" s="706" t="s">
        <v>881</v>
      </c>
      <c r="E16" s="290">
        <v>300000</v>
      </c>
      <c r="F16" s="258">
        <f t="shared" si="0"/>
        <v>75000</v>
      </c>
      <c r="G16" s="258">
        <f t="shared" si="1"/>
        <v>150000</v>
      </c>
      <c r="H16" s="258">
        <f t="shared" si="2"/>
        <v>225000</v>
      </c>
      <c r="I16" s="662">
        <v>300000</v>
      </c>
      <c r="J16" s="27"/>
    </row>
    <row r="17" spans="2:11" ht="20.100000000000001" customHeight="1" x14ac:dyDescent="0.25">
      <c r="C17" s="103" t="s">
        <v>104</v>
      </c>
      <c r="D17" s="705" t="s">
        <v>882</v>
      </c>
      <c r="E17" s="290">
        <v>2853000</v>
      </c>
      <c r="F17" s="258">
        <f t="shared" si="0"/>
        <v>1250000</v>
      </c>
      <c r="G17" s="258">
        <f t="shared" si="1"/>
        <v>2500000</v>
      </c>
      <c r="H17" s="258">
        <f t="shared" si="2"/>
        <v>3750000</v>
      </c>
      <c r="I17" s="662">
        <v>5000000</v>
      </c>
      <c r="J17" s="27"/>
    </row>
    <row r="18" spans="2:11" ht="20.100000000000001" customHeight="1" x14ac:dyDescent="0.25">
      <c r="C18" s="103" t="s">
        <v>105</v>
      </c>
      <c r="D18" s="705" t="s">
        <v>883</v>
      </c>
      <c r="E18" s="290">
        <v>2700000</v>
      </c>
      <c r="F18" s="258">
        <f t="shared" si="0"/>
        <v>650000</v>
      </c>
      <c r="G18" s="258">
        <f t="shared" si="1"/>
        <v>1300000</v>
      </c>
      <c r="H18" s="258">
        <f t="shared" si="2"/>
        <v>1950000</v>
      </c>
      <c r="I18" s="662">
        <v>2600000</v>
      </c>
      <c r="J18" s="27"/>
    </row>
    <row r="19" spans="2:11" ht="20.100000000000001" customHeight="1" x14ac:dyDescent="0.25">
      <c r="C19" s="103" t="s">
        <v>106</v>
      </c>
      <c r="D19" s="706" t="s">
        <v>884</v>
      </c>
      <c r="E19" s="290">
        <v>150000</v>
      </c>
      <c r="F19" s="258">
        <f t="shared" si="0"/>
        <v>75000</v>
      </c>
      <c r="G19" s="258">
        <f t="shared" si="1"/>
        <v>150000</v>
      </c>
      <c r="H19" s="258">
        <f t="shared" si="2"/>
        <v>225000</v>
      </c>
      <c r="I19" s="662">
        <v>300000</v>
      </c>
      <c r="J19" s="27"/>
    </row>
    <row r="20" spans="2:11" ht="20.100000000000001" customHeight="1" x14ac:dyDescent="0.25">
      <c r="C20" s="103" t="s">
        <v>64</v>
      </c>
      <c r="D20" s="706" t="s">
        <v>885</v>
      </c>
      <c r="E20" s="290">
        <v>21000000</v>
      </c>
      <c r="F20" s="258">
        <f t="shared" si="0"/>
        <v>5250000</v>
      </c>
      <c r="G20" s="258">
        <f t="shared" si="1"/>
        <v>10500000</v>
      </c>
      <c r="H20" s="258">
        <f t="shared" si="2"/>
        <v>15750000</v>
      </c>
      <c r="I20" s="662">
        <v>21000000</v>
      </c>
      <c r="J20" s="27"/>
    </row>
    <row r="21" spans="2:11" ht="20.100000000000001" customHeight="1" thickBot="1" x14ac:dyDescent="0.3">
      <c r="C21" s="200" t="s">
        <v>690</v>
      </c>
      <c r="D21" s="294"/>
      <c r="E21" s="291"/>
      <c r="F21" s="258">
        <f t="shared" si="0"/>
        <v>0</v>
      </c>
      <c r="G21" s="279"/>
      <c r="H21" s="279"/>
      <c r="I21" s="292"/>
      <c r="J21" s="27"/>
    </row>
    <row r="22" spans="2:11" ht="20.100000000000001" customHeight="1" thickBot="1" x14ac:dyDescent="0.3">
      <c r="C22" s="398"/>
      <c r="D22" s="406" t="s">
        <v>613</v>
      </c>
      <c r="E22" s="303">
        <f>SUM(E12:E21)</f>
        <v>32203000</v>
      </c>
      <c r="F22" s="303">
        <f t="shared" ref="F22:H22" si="3">SUM(F12:F21)</f>
        <v>8937500</v>
      </c>
      <c r="G22" s="303">
        <f t="shared" si="3"/>
        <v>17875000</v>
      </c>
      <c r="H22" s="303">
        <f t="shared" si="3"/>
        <v>26812500</v>
      </c>
      <c r="I22" s="281">
        <f>I12+I13+I14+I15+I16+I17+I18+I19+I20</f>
        <v>35750000</v>
      </c>
      <c r="J22" s="27"/>
    </row>
    <row r="23" spans="2:11" ht="20.100000000000001" customHeight="1" x14ac:dyDescent="0.25">
      <c r="B23" s="27"/>
      <c r="C23" s="399"/>
      <c r="D23" s="950" t="s">
        <v>43</v>
      </c>
      <c r="E23" s="950"/>
      <c r="F23" s="950"/>
      <c r="G23" s="950"/>
      <c r="H23" s="950"/>
      <c r="I23" s="951"/>
      <c r="J23" s="27"/>
    </row>
    <row r="24" spans="2:11" ht="20.100000000000001" customHeight="1" x14ac:dyDescent="0.25">
      <c r="B24" s="27"/>
      <c r="C24" s="103" t="s">
        <v>81</v>
      </c>
      <c r="D24" s="705" t="s">
        <v>886</v>
      </c>
      <c r="E24" s="290">
        <v>53000</v>
      </c>
      <c r="F24" s="258">
        <f>I24/4</f>
        <v>12500</v>
      </c>
      <c r="G24" s="258">
        <f>F24*2</f>
        <v>25000</v>
      </c>
      <c r="H24" s="258">
        <f>F24*3</f>
        <v>37500</v>
      </c>
      <c r="I24" s="260">
        <v>50000</v>
      </c>
      <c r="J24" s="27"/>
      <c r="K24" s="14" t="s">
        <v>907</v>
      </c>
    </row>
    <row r="25" spans="2:11" ht="20.100000000000001" customHeight="1" x14ac:dyDescent="0.25">
      <c r="C25" s="103" t="s">
        <v>84</v>
      </c>
      <c r="D25" s="705" t="s">
        <v>887</v>
      </c>
      <c r="E25" s="290">
        <v>150000</v>
      </c>
      <c r="F25" s="258">
        <f t="shared" ref="F25:F42" si="4">I25/4</f>
        <v>45000</v>
      </c>
      <c r="G25" s="258">
        <f t="shared" ref="G25:G42" si="5">F25*2</f>
        <v>90000</v>
      </c>
      <c r="H25" s="258">
        <f t="shared" ref="H25:H42" si="6">F25*3</f>
        <v>135000</v>
      </c>
      <c r="I25" s="260">
        <v>180000</v>
      </c>
      <c r="J25" s="27"/>
    </row>
    <row r="26" spans="2:11" ht="20.100000000000001" customHeight="1" x14ac:dyDescent="0.25">
      <c r="C26" s="103" t="s">
        <v>85</v>
      </c>
      <c r="D26" s="705" t="s">
        <v>888</v>
      </c>
      <c r="E26" s="290">
        <v>53000</v>
      </c>
      <c r="F26" s="258">
        <f t="shared" si="4"/>
        <v>13750</v>
      </c>
      <c r="G26" s="258">
        <f t="shared" si="5"/>
        <v>27500</v>
      </c>
      <c r="H26" s="258">
        <f t="shared" si="6"/>
        <v>41250</v>
      </c>
      <c r="I26" s="260">
        <v>55000</v>
      </c>
      <c r="J26" s="27"/>
    </row>
    <row r="27" spans="2:11" ht="20.100000000000001" customHeight="1" x14ac:dyDescent="0.25">
      <c r="C27" s="103" t="s">
        <v>89</v>
      </c>
      <c r="D27" s="706" t="s">
        <v>896</v>
      </c>
      <c r="E27" s="290">
        <v>760000</v>
      </c>
      <c r="F27" s="258">
        <f t="shared" si="4"/>
        <v>625000</v>
      </c>
      <c r="G27" s="258">
        <f t="shared" si="5"/>
        <v>1250000</v>
      </c>
      <c r="H27" s="258">
        <f t="shared" si="6"/>
        <v>1875000</v>
      </c>
      <c r="I27" s="290">
        <v>2500000</v>
      </c>
      <c r="J27" s="27"/>
    </row>
    <row r="28" spans="2:11" ht="20.100000000000001" customHeight="1" x14ac:dyDescent="0.25">
      <c r="C28" s="103" t="s">
        <v>90</v>
      </c>
      <c r="D28" s="706" t="s">
        <v>889</v>
      </c>
      <c r="E28" s="290">
        <v>610000</v>
      </c>
      <c r="F28" s="258">
        <f t="shared" si="4"/>
        <v>150000</v>
      </c>
      <c r="G28" s="258">
        <f t="shared" si="5"/>
        <v>300000</v>
      </c>
      <c r="H28" s="258">
        <f t="shared" si="6"/>
        <v>450000</v>
      </c>
      <c r="I28" s="290">
        <v>600000</v>
      </c>
      <c r="J28" s="27"/>
    </row>
    <row r="29" spans="2:11" ht="20.100000000000001" customHeight="1" x14ac:dyDescent="0.25">
      <c r="C29" s="103" t="s">
        <v>91</v>
      </c>
      <c r="D29" s="705" t="s">
        <v>890</v>
      </c>
      <c r="E29" s="290">
        <v>900000</v>
      </c>
      <c r="F29" s="258">
        <f t="shared" si="4"/>
        <v>250000</v>
      </c>
      <c r="G29" s="258">
        <f t="shared" si="5"/>
        <v>500000</v>
      </c>
      <c r="H29" s="258">
        <f t="shared" si="6"/>
        <v>750000</v>
      </c>
      <c r="I29" s="290">
        <v>1000000</v>
      </c>
      <c r="J29" s="27"/>
    </row>
    <row r="30" spans="2:11" ht="20.100000000000001" customHeight="1" x14ac:dyDescent="0.25">
      <c r="C30" s="103" t="s">
        <v>92</v>
      </c>
      <c r="D30" s="706" t="s">
        <v>891</v>
      </c>
      <c r="E30" s="290">
        <v>200000</v>
      </c>
      <c r="F30" s="258">
        <f t="shared" si="4"/>
        <v>50000</v>
      </c>
      <c r="G30" s="258">
        <f t="shared" si="5"/>
        <v>100000</v>
      </c>
      <c r="H30" s="258">
        <f t="shared" si="6"/>
        <v>150000</v>
      </c>
      <c r="I30" s="260">
        <v>200000</v>
      </c>
      <c r="J30" s="27"/>
    </row>
    <row r="31" spans="2:11" ht="20.100000000000001" customHeight="1" x14ac:dyDescent="0.25">
      <c r="C31" s="103" t="s">
        <v>192</v>
      </c>
      <c r="D31" s="706" t="s">
        <v>905</v>
      </c>
      <c r="E31" s="290">
        <v>587000</v>
      </c>
      <c r="F31" s="258">
        <f t="shared" si="4"/>
        <v>150000</v>
      </c>
      <c r="G31" s="258">
        <f t="shared" si="5"/>
        <v>300000</v>
      </c>
      <c r="H31" s="258">
        <f t="shared" si="6"/>
        <v>450000</v>
      </c>
      <c r="I31" s="260">
        <v>600000</v>
      </c>
      <c r="J31" s="27"/>
    </row>
    <row r="32" spans="2:11" ht="20.100000000000001" customHeight="1" x14ac:dyDescent="0.25">
      <c r="C32" s="103" t="s">
        <v>93</v>
      </c>
      <c r="D32" s="705" t="s">
        <v>893</v>
      </c>
      <c r="E32" s="290">
        <v>255000</v>
      </c>
      <c r="F32" s="258">
        <f t="shared" si="4"/>
        <v>75000</v>
      </c>
      <c r="G32" s="258">
        <f t="shared" si="5"/>
        <v>150000</v>
      </c>
      <c r="H32" s="258">
        <f t="shared" si="6"/>
        <v>225000</v>
      </c>
      <c r="I32" s="260">
        <v>300000</v>
      </c>
      <c r="J32" s="27"/>
    </row>
    <row r="33" spans="2:15" ht="20.100000000000001" customHeight="1" x14ac:dyDescent="0.25">
      <c r="C33" s="200" t="s">
        <v>94</v>
      </c>
      <c r="D33" s="741" t="s">
        <v>897</v>
      </c>
      <c r="E33" s="291">
        <v>72000</v>
      </c>
      <c r="F33" s="258">
        <f t="shared" si="4"/>
        <v>128750</v>
      </c>
      <c r="G33" s="258">
        <f t="shared" si="5"/>
        <v>257500</v>
      </c>
      <c r="H33" s="258">
        <f t="shared" si="6"/>
        <v>386250</v>
      </c>
      <c r="I33" s="292">
        <v>515000</v>
      </c>
      <c r="J33" s="27"/>
    </row>
    <row r="34" spans="2:15" ht="20.100000000000001" customHeight="1" x14ac:dyDescent="0.25">
      <c r="C34" s="200" t="s">
        <v>95</v>
      </c>
      <c r="D34" s="741" t="s">
        <v>898</v>
      </c>
      <c r="E34" s="291"/>
      <c r="F34" s="258">
        <f t="shared" si="4"/>
        <v>250000</v>
      </c>
      <c r="G34" s="258">
        <f t="shared" si="5"/>
        <v>500000</v>
      </c>
      <c r="H34" s="258">
        <f t="shared" si="6"/>
        <v>750000</v>
      </c>
      <c r="I34" s="292">
        <v>1000000</v>
      </c>
      <c r="J34" s="27"/>
    </row>
    <row r="35" spans="2:15" ht="20.100000000000001" customHeight="1" x14ac:dyDescent="0.25">
      <c r="C35" s="200" t="s">
        <v>96</v>
      </c>
      <c r="D35" s="741" t="s">
        <v>899</v>
      </c>
      <c r="E35" s="291">
        <v>350000</v>
      </c>
      <c r="F35" s="258">
        <f t="shared" si="4"/>
        <v>75000</v>
      </c>
      <c r="G35" s="258">
        <f t="shared" si="5"/>
        <v>150000</v>
      </c>
      <c r="H35" s="258">
        <f t="shared" si="6"/>
        <v>225000</v>
      </c>
      <c r="I35" s="292">
        <v>300000</v>
      </c>
      <c r="J35" s="27"/>
      <c r="K35" s="27"/>
      <c r="L35" s="27"/>
      <c r="M35" s="27"/>
      <c r="N35" s="27"/>
      <c r="O35" s="27"/>
    </row>
    <row r="36" spans="2:15" ht="20.100000000000001" customHeight="1" x14ac:dyDescent="0.25">
      <c r="B36" s="187"/>
      <c r="C36" s="200" t="s">
        <v>158</v>
      </c>
      <c r="D36" s="741" t="s">
        <v>900</v>
      </c>
      <c r="E36" s="291">
        <v>460000</v>
      </c>
      <c r="F36" s="258">
        <f t="shared" si="4"/>
        <v>150000</v>
      </c>
      <c r="G36" s="258">
        <f t="shared" si="5"/>
        <v>300000</v>
      </c>
      <c r="H36" s="258">
        <f t="shared" si="6"/>
        <v>450000</v>
      </c>
      <c r="I36" s="292">
        <v>600000</v>
      </c>
    </row>
    <row r="37" spans="2:15" ht="20.100000000000001" customHeight="1" x14ac:dyDescent="0.25">
      <c r="B37" s="187"/>
      <c r="C37" s="200" t="s">
        <v>46</v>
      </c>
      <c r="D37" s="741" t="s">
        <v>901</v>
      </c>
      <c r="E37" s="291">
        <v>850000</v>
      </c>
      <c r="F37" s="258">
        <f t="shared" si="4"/>
        <v>225000</v>
      </c>
      <c r="G37" s="258">
        <f t="shared" si="5"/>
        <v>450000</v>
      </c>
      <c r="H37" s="258">
        <f t="shared" si="6"/>
        <v>675000</v>
      </c>
      <c r="I37" s="292">
        <v>900000</v>
      </c>
    </row>
    <row r="38" spans="2:15" ht="20.100000000000001" customHeight="1" x14ac:dyDescent="0.25">
      <c r="B38" s="187"/>
      <c r="C38" s="200" t="s">
        <v>160</v>
      </c>
      <c r="D38" s="741" t="s">
        <v>902</v>
      </c>
      <c r="E38" s="291">
        <v>115000</v>
      </c>
      <c r="F38" s="258">
        <f t="shared" si="4"/>
        <v>20000</v>
      </c>
      <c r="G38" s="258">
        <f t="shared" si="5"/>
        <v>40000</v>
      </c>
      <c r="H38" s="258">
        <f t="shared" si="6"/>
        <v>60000</v>
      </c>
      <c r="I38" s="292">
        <v>80000</v>
      </c>
    </row>
    <row r="39" spans="2:15" ht="20.100000000000001" customHeight="1" x14ac:dyDescent="0.25">
      <c r="B39" s="187"/>
      <c r="C39" s="200" t="s">
        <v>193</v>
      </c>
      <c r="D39" s="741" t="s">
        <v>903</v>
      </c>
      <c r="E39" s="291">
        <v>128000</v>
      </c>
      <c r="F39" s="258">
        <f t="shared" si="4"/>
        <v>32500</v>
      </c>
      <c r="G39" s="258">
        <f t="shared" si="5"/>
        <v>65000</v>
      </c>
      <c r="H39" s="258">
        <f t="shared" si="6"/>
        <v>97500</v>
      </c>
      <c r="I39" s="292">
        <v>130000</v>
      </c>
      <c r="J39" s="27"/>
    </row>
    <row r="40" spans="2:15" ht="20.100000000000001" customHeight="1" x14ac:dyDescent="0.25">
      <c r="B40" s="27"/>
      <c r="C40" s="200" t="s">
        <v>194</v>
      </c>
      <c r="D40" s="741" t="s">
        <v>904</v>
      </c>
      <c r="E40" s="291">
        <v>180000</v>
      </c>
      <c r="F40" s="258">
        <f t="shared" si="4"/>
        <v>50000</v>
      </c>
      <c r="G40" s="258">
        <f t="shared" si="5"/>
        <v>100000</v>
      </c>
      <c r="H40" s="258">
        <f t="shared" si="6"/>
        <v>150000</v>
      </c>
      <c r="I40" s="292">
        <v>200000</v>
      </c>
      <c r="J40" s="27"/>
    </row>
    <row r="41" spans="2:15" x14ac:dyDescent="0.25">
      <c r="C41" s="200" t="s">
        <v>194</v>
      </c>
      <c r="D41" s="706" t="s">
        <v>892</v>
      </c>
      <c r="E41" s="290">
        <v>360000</v>
      </c>
      <c r="F41" s="258">
        <f t="shared" si="4"/>
        <v>125000</v>
      </c>
      <c r="G41" s="258">
        <f t="shared" si="5"/>
        <v>250000</v>
      </c>
      <c r="H41" s="258">
        <f t="shared" si="6"/>
        <v>375000</v>
      </c>
      <c r="I41" s="292">
        <v>500000</v>
      </c>
    </row>
    <row r="42" spans="2:15" ht="16.5" thickBot="1" x14ac:dyDescent="0.3">
      <c r="C42" s="199" t="s">
        <v>690</v>
      </c>
      <c r="D42" s="707" t="s">
        <v>894</v>
      </c>
      <c r="E42" s="293">
        <v>1132000</v>
      </c>
      <c r="F42" s="258">
        <f t="shared" si="4"/>
        <v>147500</v>
      </c>
      <c r="G42" s="258">
        <f t="shared" si="5"/>
        <v>295000</v>
      </c>
      <c r="H42" s="258">
        <f t="shared" si="6"/>
        <v>442500</v>
      </c>
      <c r="I42" s="262">
        <v>590000</v>
      </c>
    </row>
    <row r="43" spans="2:15" ht="16.5" thickBot="1" x14ac:dyDescent="0.3">
      <c r="C43" s="398"/>
      <c r="D43" s="407" t="s">
        <v>611</v>
      </c>
      <c r="E43" s="400">
        <f>E24+E25+E26+E27+E28+E29+E30+E31+E32+E33+E35+E36+E37+E38+E39+E40+E41+E42</f>
        <v>7215000</v>
      </c>
      <c r="F43" s="400">
        <f t="shared" ref="F43:H43" si="7">F24+F25+F26+F27+F28+F29+F30+F31+F32+F33+F35+F36+F37+F38+F39+F40+F41+F42</f>
        <v>2325000</v>
      </c>
      <c r="G43" s="400">
        <f t="shared" si="7"/>
        <v>4650000</v>
      </c>
      <c r="H43" s="400">
        <f t="shared" si="7"/>
        <v>6975000</v>
      </c>
      <c r="I43" s="400">
        <f t="shared" ref="I43" si="8">I24+I25+I26+I27+I28+I29+I30+I31+I32+I33+I35+I36+I37+I38+I39+I40+I41+I42</f>
        <v>9300000</v>
      </c>
    </row>
    <row r="44" spans="2:15" x14ac:dyDescent="0.25">
      <c r="C44" s="401"/>
      <c r="D44" s="402" t="s">
        <v>44</v>
      </c>
      <c r="E44" s="402"/>
      <c r="F44" s="403"/>
      <c r="G44" s="403"/>
      <c r="H44" s="403"/>
      <c r="I44" s="404"/>
    </row>
    <row r="45" spans="2:15" x14ac:dyDescent="0.25">
      <c r="C45" s="200" t="s">
        <v>81</v>
      </c>
      <c r="D45" s="708" t="s">
        <v>895</v>
      </c>
      <c r="E45" s="290">
        <v>0</v>
      </c>
      <c r="F45" s="258">
        <f>I45/4</f>
        <v>625000</v>
      </c>
      <c r="G45" s="258">
        <f>F45*2</f>
        <v>1250000</v>
      </c>
      <c r="H45" s="258">
        <f>F45*3</f>
        <v>1875000</v>
      </c>
      <c r="I45" s="260">
        <v>2500000</v>
      </c>
    </row>
    <row r="46" spans="2:15" x14ac:dyDescent="0.25">
      <c r="C46" s="240" t="s">
        <v>84</v>
      </c>
      <c r="D46" s="296"/>
      <c r="E46" s="297"/>
      <c r="F46" s="258"/>
      <c r="G46" s="258"/>
      <c r="H46" s="298"/>
      <c r="I46" s="299"/>
    </row>
    <row r="47" spans="2:15" ht="16.5" thickBot="1" x14ac:dyDescent="0.3">
      <c r="C47" s="240" t="s">
        <v>690</v>
      </c>
      <c r="D47" s="295"/>
      <c r="E47" s="300"/>
      <c r="F47" s="261"/>
      <c r="G47" s="301"/>
      <c r="H47" s="261"/>
      <c r="I47" s="262"/>
    </row>
    <row r="48" spans="2:15" ht="16.5" thickBot="1" x14ac:dyDescent="0.3">
      <c r="C48" s="398"/>
      <c r="D48" s="408" t="s">
        <v>612</v>
      </c>
      <c r="E48" s="405"/>
      <c r="F48" s="258">
        <f>I48/4</f>
        <v>625000</v>
      </c>
      <c r="G48" s="258">
        <f>F48*2</f>
        <v>1250000</v>
      </c>
      <c r="H48" s="258">
        <f>F48*3</f>
        <v>1875000</v>
      </c>
      <c r="I48" s="260">
        <v>2500000</v>
      </c>
    </row>
    <row r="49" spans="3:9" ht="16.5" thickBot="1" x14ac:dyDescent="0.3">
      <c r="C49" s="952" t="s">
        <v>694</v>
      </c>
      <c r="D49" s="953"/>
      <c r="E49" s="303">
        <f>E43+E22</f>
        <v>39418000</v>
      </c>
      <c r="F49" s="304">
        <f>F48+F43+F22</f>
        <v>11887500</v>
      </c>
      <c r="G49" s="304">
        <f t="shared" ref="G49:I49" si="9">G48+G43+G22</f>
        <v>23775000</v>
      </c>
      <c r="H49" s="304">
        <f t="shared" si="9"/>
        <v>35662500</v>
      </c>
      <c r="I49" s="304">
        <f t="shared" si="9"/>
        <v>47550000</v>
      </c>
    </row>
    <row r="50" spans="3:9" x14ac:dyDescent="0.25">
      <c r="C50" s="34"/>
      <c r="E50" s="194"/>
      <c r="F50" s="195"/>
      <c r="G50" s="195"/>
      <c r="H50" s="195"/>
    </row>
    <row r="51" spans="3:9" x14ac:dyDescent="0.25">
      <c r="C51" s="196"/>
      <c r="D51" s="197"/>
      <c r="E51" s="194"/>
      <c r="F51" s="195"/>
      <c r="G51" s="195"/>
      <c r="H51" s="195"/>
    </row>
    <row r="52" spans="3:9" x14ac:dyDescent="0.25">
      <c r="C52" s="37"/>
    </row>
  </sheetData>
  <mergeCells count="11">
    <mergeCell ref="D11:I11"/>
    <mergeCell ref="D23:I23"/>
    <mergeCell ref="C49:D49"/>
    <mergeCell ref="C5:I5"/>
    <mergeCell ref="C9:C10"/>
    <mergeCell ref="D9:D10"/>
    <mergeCell ref="E9:E10"/>
    <mergeCell ref="F9:F10"/>
    <mergeCell ref="G9:G10"/>
    <mergeCell ref="I9:I10"/>
    <mergeCell ref="H9:H10"/>
  </mergeCells>
  <phoneticPr fontId="5" type="noConversion"/>
  <pageMargins left="0.15748031496062992" right="0.15748031496062992" top="0.98425196850393704" bottom="0.98425196850393704" header="0.51181102362204722" footer="0.51181102362204722"/>
  <pageSetup scale="60" orientation="portrait" r:id="rId1"/>
  <headerFooter alignWithMargins="0"/>
  <ignoredErrors>
    <ignoredError sqref="C42:C46 C24:C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B2:F85"/>
  <sheetViews>
    <sheetView showGridLines="0" topLeftCell="A29" zoomScale="55" zoomScaleNormal="55" workbookViewId="0">
      <selection activeCell="G12" sqref="G12"/>
    </sheetView>
  </sheetViews>
  <sheetFormatPr defaultRowHeight="15.75" x14ac:dyDescent="0.25"/>
  <cols>
    <col min="1" max="1" width="5" style="1" customWidth="1"/>
    <col min="2" max="2" width="18.42578125" style="1" customWidth="1"/>
    <col min="3" max="3" width="103" style="1" bestFit="1" customWidth="1"/>
    <col min="4" max="4" width="22.28515625" style="1" customWidth="1"/>
    <col min="5" max="6" width="25.7109375" customWidth="1"/>
    <col min="7" max="7" width="14.85546875" style="1" customWidth="1"/>
    <col min="8" max="8" width="9.140625" style="1"/>
    <col min="9" max="9" width="12.28515625" style="1" customWidth="1"/>
    <col min="10" max="10" width="13.42578125" style="1" customWidth="1"/>
    <col min="11" max="16384" width="9.140625" style="1"/>
  </cols>
  <sheetData>
    <row r="2" spans="2:6" ht="27" customHeight="1" x14ac:dyDescent="0.3">
      <c r="F2" s="471" t="s">
        <v>695</v>
      </c>
    </row>
    <row r="3" spans="2:6" customFormat="1" x14ac:dyDescent="0.25">
      <c r="B3" s="127"/>
    </row>
    <row r="4" spans="2:6" ht="27" customHeight="1" x14ac:dyDescent="0.35">
      <c r="B4" s="752" t="s">
        <v>761</v>
      </c>
      <c r="C4" s="752"/>
      <c r="D4" s="752"/>
      <c r="E4" s="752"/>
      <c r="F4" s="752"/>
    </row>
    <row r="5" spans="2:6" ht="32.25" hidden="1" customHeight="1" thickBot="1" x14ac:dyDescent="0.3">
      <c r="E5" s="1"/>
      <c r="F5" s="1"/>
    </row>
    <row r="6" spans="2:6" ht="15.75" hidden="1" customHeight="1" x14ac:dyDescent="0.25">
      <c r="E6" s="1"/>
      <c r="F6" s="1"/>
    </row>
    <row r="7" spans="2:6" ht="28.5" customHeight="1" thickBot="1" x14ac:dyDescent="0.35">
      <c r="E7" s="27"/>
      <c r="F7" s="210" t="s">
        <v>516</v>
      </c>
    </row>
    <row r="8" spans="2:6" ht="44.25" customHeight="1" x14ac:dyDescent="0.25">
      <c r="B8" s="753" t="s">
        <v>581</v>
      </c>
      <c r="C8" s="755" t="s">
        <v>589</v>
      </c>
      <c r="D8" s="757" t="s">
        <v>582</v>
      </c>
      <c r="E8" s="759" t="s">
        <v>779</v>
      </c>
      <c r="F8" s="761" t="s">
        <v>780</v>
      </c>
    </row>
    <row r="9" spans="2:6" ht="56.25" customHeight="1" thickBot="1" x14ac:dyDescent="0.3">
      <c r="B9" s="754"/>
      <c r="C9" s="756"/>
      <c r="D9" s="758"/>
      <c r="E9" s="760"/>
      <c r="F9" s="762"/>
    </row>
    <row r="10" spans="2:6" s="133" customFormat="1" ht="34.5" customHeight="1" x14ac:dyDescent="0.3">
      <c r="B10" s="131"/>
      <c r="C10" s="132" t="s">
        <v>225</v>
      </c>
      <c r="D10" s="144"/>
      <c r="E10" s="258"/>
      <c r="F10" s="260"/>
    </row>
    <row r="11" spans="2:6" s="134" customFormat="1" ht="35.1" customHeight="1" x14ac:dyDescent="0.3">
      <c r="B11" s="150" t="s">
        <v>226</v>
      </c>
      <c r="C11" s="151" t="s">
        <v>227</v>
      </c>
      <c r="D11" s="146">
        <v>1001</v>
      </c>
      <c r="E11" s="662">
        <f>E12+E19+E26+E27</f>
        <v>96900</v>
      </c>
      <c r="F11" s="260">
        <f>F12+F19+F26+F27</f>
        <v>88788</v>
      </c>
    </row>
    <row r="12" spans="2:6" s="133" customFormat="1" ht="35.1" customHeight="1" x14ac:dyDescent="0.3">
      <c r="B12" s="150">
        <v>60</v>
      </c>
      <c r="C12" s="151" t="s">
        <v>228</v>
      </c>
      <c r="D12" s="146">
        <v>1002</v>
      </c>
      <c r="E12" s="662">
        <v>3500</v>
      </c>
      <c r="F12" s="260">
        <v>2860</v>
      </c>
    </row>
    <row r="13" spans="2:6" s="133" customFormat="1" ht="35.1" customHeight="1" x14ac:dyDescent="0.3">
      <c r="B13" s="136">
        <v>600</v>
      </c>
      <c r="C13" s="137" t="s">
        <v>229</v>
      </c>
      <c r="D13" s="145">
        <v>1003</v>
      </c>
      <c r="E13" s="662"/>
      <c r="F13" s="260"/>
    </row>
    <row r="14" spans="2:6" s="133" customFormat="1" ht="35.1" customHeight="1" x14ac:dyDescent="0.3">
      <c r="B14" s="136">
        <v>601</v>
      </c>
      <c r="C14" s="137" t="s">
        <v>230</v>
      </c>
      <c r="D14" s="145">
        <v>1004</v>
      </c>
      <c r="E14" s="662"/>
      <c r="F14" s="260"/>
    </row>
    <row r="15" spans="2:6" s="133" customFormat="1" ht="35.1" customHeight="1" x14ac:dyDescent="0.3">
      <c r="B15" s="136">
        <v>602</v>
      </c>
      <c r="C15" s="137" t="s">
        <v>231</v>
      </c>
      <c r="D15" s="145">
        <v>1005</v>
      </c>
      <c r="E15" s="662"/>
      <c r="F15" s="260"/>
    </row>
    <row r="16" spans="2:6" s="133" customFormat="1" ht="35.1" customHeight="1" x14ac:dyDescent="0.3">
      <c r="B16" s="136">
        <v>603</v>
      </c>
      <c r="C16" s="137" t="s">
        <v>232</v>
      </c>
      <c r="D16" s="145">
        <v>1006</v>
      </c>
      <c r="E16" s="662"/>
      <c r="F16" s="260"/>
    </row>
    <row r="17" spans="2:6" s="133" customFormat="1" ht="35.1" customHeight="1" x14ac:dyDescent="0.3">
      <c r="B17" s="136">
        <v>604</v>
      </c>
      <c r="C17" s="137" t="s">
        <v>233</v>
      </c>
      <c r="D17" s="145">
        <v>1007</v>
      </c>
      <c r="E17" s="662">
        <v>3500</v>
      </c>
      <c r="F17" s="260">
        <v>2860</v>
      </c>
    </row>
    <row r="18" spans="2:6" s="133" customFormat="1" ht="35.1" customHeight="1" x14ac:dyDescent="0.3">
      <c r="B18" s="136">
        <v>605</v>
      </c>
      <c r="C18" s="137" t="s">
        <v>234</v>
      </c>
      <c r="D18" s="145">
        <v>1008</v>
      </c>
      <c r="E18" s="662"/>
      <c r="F18" s="260"/>
    </row>
    <row r="19" spans="2:6" s="133" customFormat="1" ht="35.1" customHeight="1" x14ac:dyDescent="0.3">
      <c r="B19" s="150">
        <v>61</v>
      </c>
      <c r="C19" s="151" t="s">
        <v>235</v>
      </c>
      <c r="D19" s="146">
        <v>1009</v>
      </c>
      <c r="E19" s="662">
        <v>87000</v>
      </c>
      <c r="F19" s="260">
        <v>79000</v>
      </c>
    </row>
    <row r="20" spans="2:6" s="133" customFormat="1" ht="35.1" customHeight="1" x14ac:dyDescent="0.3">
      <c r="B20" s="136">
        <v>610</v>
      </c>
      <c r="C20" s="137" t="s">
        <v>236</v>
      </c>
      <c r="D20" s="145">
        <v>1010</v>
      </c>
      <c r="E20" s="662"/>
      <c r="F20" s="260"/>
    </row>
    <row r="21" spans="2:6" s="133" customFormat="1" ht="35.1" customHeight="1" x14ac:dyDescent="0.3">
      <c r="B21" s="136">
        <v>611</v>
      </c>
      <c r="C21" s="137" t="s">
        <v>237</v>
      </c>
      <c r="D21" s="145">
        <v>1011</v>
      </c>
      <c r="E21" s="662">
        <v>87000</v>
      </c>
      <c r="F21" s="260">
        <v>79000</v>
      </c>
    </row>
    <row r="22" spans="2:6" s="133" customFormat="1" ht="35.1" customHeight="1" x14ac:dyDescent="0.3">
      <c r="B22" s="136">
        <v>612</v>
      </c>
      <c r="C22" s="137" t="s">
        <v>238</v>
      </c>
      <c r="D22" s="145">
        <v>1012</v>
      </c>
      <c r="E22" s="662"/>
      <c r="F22" s="260"/>
    </row>
    <row r="23" spans="2:6" s="133" customFormat="1" ht="35.1" customHeight="1" x14ac:dyDescent="0.3">
      <c r="B23" s="136">
        <v>613</v>
      </c>
      <c r="C23" s="137" t="s">
        <v>239</v>
      </c>
      <c r="D23" s="145">
        <v>1013</v>
      </c>
      <c r="E23" s="662"/>
      <c r="F23" s="260"/>
    </row>
    <row r="24" spans="2:6" s="133" customFormat="1" ht="35.1" customHeight="1" x14ac:dyDescent="0.3">
      <c r="B24" s="136">
        <v>614</v>
      </c>
      <c r="C24" s="137" t="s">
        <v>240</v>
      </c>
      <c r="D24" s="145">
        <v>1014</v>
      </c>
      <c r="E24" s="662"/>
      <c r="F24" s="260"/>
    </row>
    <row r="25" spans="2:6" s="133" customFormat="1" ht="35.1" customHeight="1" x14ac:dyDescent="0.3">
      <c r="B25" s="136">
        <v>615</v>
      </c>
      <c r="C25" s="137" t="s">
        <v>241</v>
      </c>
      <c r="D25" s="145">
        <v>1015</v>
      </c>
      <c r="E25" s="662"/>
      <c r="F25" s="260"/>
    </row>
    <row r="26" spans="2:6" s="133" customFormat="1" ht="35.1" customHeight="1" x14ac:dyDescent="0.3">
      <c r="B26" s="136">
        <v>64</v>
      </c>
      <c r="C26" s="151" t="s">
        <v>242</v>
      </c>
      <c r="D26" s="146">
        <v>1016</v>
      </c>
      <c r="E26" s="662">
        <v>6000</v>
      </c>
      <c r="F26" s="260">
        <v>6260</v>
      </c>
    </row>
    <row r="27" spans="2:6" s="133" customFormat="1" ht="35.1" customHeight="1" x14ac:dyDescent="0.3">
      <c r="B27" s="136">
        <v>65</v>
      </c>
      <c r="C27" s="151" t="s">
        <v>243</v>
      </c>
      <c r="D27" s="145">
        <v>1017</v>
      </c>
      <c r="E27" s="662">
        <v>400</v>
      </c>
      <c r="F27" s="260">
        <v>668</v>
      </c>
    </row>
    <row r="28" spans="2:6" s="133" customFormat="1" ht="35.1" customHeight="1" x14ac:dyDescent="0.3">
      <c r="B28" s="150"/>
      <c r="C28" s="151" t="s">
        <v>244</v>
      </c>
      <c r="D28" s="156"/>
      <c r="E28" s="662"/>
      <c r="F28" s="260"/>
    </row>
    <row r="29" spans="2:6" s="133" customFormat="1" ht="39.75" customHeight="1" x14ac:dyDescent="0.3">
      <c r="B29" s="150" t="s">
        <v>245</v>
      </c>
      <c r="C29" s="151" t="s">
        <v>246</v>
      </c>
      <c r="D29" s="222">
        <v>1018</v>
      </c>
      <c r="E29" s="662">
        <f>E30+E34+E35+E36+E37+E38+E40</f>
        <v>96215</v>
      </c>
      <c r="F29" s="260">
        <f>F30+F34+F35+F36+F37+F38+F40</f>
        <v>88493</v>
      </c>
    </row>
    <row r="30" spans="2:6" s="133" customFormat="1" ht="35.1" customHeight="1" x14ac:dyDescent="0.3">
      <c r="B30" s="136">
        <v>50</v>
      </c>
      <c r="C30" s="137" t="s">
        <v>247</v>
      </c>
      <c r="D30" s="145">
        <v>1019</v>
      </c>
      <c r="E30" s="662">
        <v>2500</v>
      </c>
      <c r="F30" s="260">
        <v>2200</v>
      </c>
    </row>
    <row r="31" spans="2:6" s="133" customFormat="1" ht="35.1" customHeight="1" x14ac:dyDescent="0.3">
      <c r="B31" s="136">
        <v>62</v>
      </c>
      <c r="C31" s="137" t="s">
        <v>248</v>
      </c>
      <c r="D31" s="145">
        <v>1020</v>
      </c>
      <c r="E31" s="662"/>
      <c r="F31" s="260"/>
    </row>
    <row r="32" spans="2:6" s="133" customFormat="1" ht="35.1" customHeight="1" x14ac:dyDescent="0.3">
      <c r="B32" s="136">
        <v>630</v>
      </c>
      <c r="C32" s="137" t="s">
        <v>249</v>
      </c>
      <c r="D32" s="145">
        <v>1021</v>
      </c>
      <c r="E32" s="662"/>
      <c r="F32" s="260"/>
    </row>
    <row r="33" spans="2:6" s="133" customFormat="1" ht="35.1" customHeight="1" x14ac:dyDescent="0.3">
      <c r="B33" s="136">
        <v>631</v>
      </c>
      <c r="C33" s="137" t="s">
        <v>250</v>
      </c>
      <c r="D33" s="145">
        <v>1022</v>
      </c>
      <c r="E33" s="662"/>
      <c r="F33" s="260"/>
    </row>
    <row r="34" spans="2:6" s="133" customFormat="1" ht="35.1" customHeight="1" x14ac:dyDescent="0.3">
      <c r="B34" s="136" t="s">
        <v>124</v>
      </c>
      <c r="C34" s="137" t="s">
        <v>251</v>
      </c>
      <c r="D34" s="145">
        <v>1023</v>
      </c>
      <c r="E34" s="662">
        <v>4000</v>
      </c>
      <c r="F34" s="260">
        <v>3450</v>
      </c>
    </row>
    <row r="35" spans="2:6" s="133" customFormat="1" ht="35.1" customHeight="1" x14ac:dyDescent="0.3">
      <c r="B35" s="136">
        <v>513</v>
      </c>
      <c r="C35" s="137" t="s">
        <v>252</v>
      </c>
      <c r="D35" s="145">
        <v>1024</v>
      </c>
      <c r="E35" s="662">
        <v>28000</v>
      </c>
      <c r="F35" s="260">
        <v>27980</v>
      </c>
    </row>
    <row r="36" spans="2:6" s="133" customFormat="1" ht="35.1" customHeight="1" x14ac:dyDescent="0.3">
      <c r="B36" s="136">
        <v>52</v>
      </c>
      <c r="C36" s="137" t="s">
        <v>253</v>
      </c>
      <c r="D36" s="145">
        <v>1025</v>
      </c>
      <c r="E36" s="662">
        <v>43215</v>
      </c>
      <c r="F36" s="260">
        <v>39000</v>
      </c>
    </row>
    <row r="37" spans="2:6" s="133" customFormat="1" ht="35.1" customHeight="1" x14ac:dyDescent="0.3">
      <c r="B37" s="136">
        <v>53</v>
      </c>
      <c r="C37" s="137" t="s">
        <v>254</v>
      </c>
      <c r="D37" s="145">
        <v>1026</v>
      </c>
      <c r="E37" s="662">
        <v>5000</v>
      </c>
      <c r="F37" s="260">
        <v>3793</v>
      </c>
    </row>
    <row r="38" spans="2:6" s="133" customFormat="1" ht="35.1" customHeight="1" x14ac:dyDescent="0.3">
      <c r="B38" s="136">
        <v>540</v>
      </c>
      <c r="C38" s="137" t="s">
        <v>255</v>
      </c>
      <c r="D38" s="145">
        <v>1027</v>
      </c>
      <c r="E38" s="662">
        <v>8000</v>
      </c>
      <c r="F38" s="260">
        <v>8500</v>
      </c>
    </row>
    <row r="39" spans="2:6" s="133" customFormat="1" ht="35.1" customHeight="1" x14ac:dyDescent="0.3">
      <c r="B39" s="136" t="s">
        <v>125</v>
      </c>
      <c r="C39" s="137" t="s">
        <v>256</v>
      </c>
      <c r="D39" s="145">
        <v>1028</v>
      </c>
      <c r="E39" s="662"/>
      <c r="F39" s="260"/>
    </row>
    <row r="40" spans="2:6" s="135" customFormat="1" ht="35.1" customHeight="1" x14ac:dyDescent="0.3">
      <c r="B40" s="136">
        <v>55</v>
      </c>
      <c r="C40" s="137" t="s">
        <v>257</v>
      </c>
      <c r="D40" s="145">
        <v>1029</v>
      </c>
      <c r="E40" s="662">
        <v>5500</v>
      </c>
      <c r="F40" s="260">
        <v>3570</v>
      </c>
    </row>
    <row r="41" spans="2:6" s="135" customFormat="1" ht="35.1" customHeight="1" x14ac:dyDescent="0.3">
      <c r="B41" s="150"/>
      <c r="C41" s="151" t="s">
        <v>258</v>
      </c>
      <c r="D41" s="146">
        <v>1030</v>
      </c>
      <c r="E41" s="662">
        <v>685</v>
      </c>
      <c r="F41" s="260">
        <f>F11-F29</f>
        <v>295</v>
      </c>
    </row>
    <row r="42" spans="2:6" s="135" customFormat="1" ht="35.1" customHeight="1" x14ac:dyDescent="0.3">
      <c r="B42" s="150"/>
      <c r="C42" s="151" t="s">
        <v>259</v>
      </c>
      <c r="D42" s="146">
        <v>1031</v>
      </c>
      <c r="E42" s="662"/>
      <c r="F42" s="260"/>
    </row>
    <row r="43" spans="2:6" s="135" customFormat="1" ht="35.1" customHeight="1" x14ac:dyDescent="0.3">
      <c r="B43" s="150">
        <v>66</v>
      </c>
      <c r="C43" s="151" t="s">
        <v>260</v>
      </c>
      <c r="D43" s="146">
        <v>1032</v>
      </c>
      <c r="E43" s="662">
        <v>1000</v>
      </c>
      <c r="F43" s="260">
        <v>702</v>
      </c>
    </row>
    <row r="44" spans="2:6" s="135" customFormat="1" ht="35.1" customHeight="1" x14ac:dyDescent="0.3">
      <c r="B44" s="150" t="s">
        <v>261</v>
      </c>
      <c r="C44" s="151" t="s">
        <v>262</v>
      </c>
      <c r="D44" s="146">
        <v>1033</v>
      </c>
      <c r="E44" s="662"/>
      <c r="F44" s="260"/>
    </row>
    <row r="45" spans="2:6" s="135" customFormat="1" ht="35.1" customHeight="1" x14ac:dyDescent="0.3">
      <c r="B45" s="136">
        <v>660</v>
      </c>
      <c r="C45" s="137" t="s">
        <v>263</v>
      </c>
      <c r="D45" s="145">
        <v>1034</v>
      </c>
      <c r="E45" s="662"/>
      <c r="F45" s="260"/>
    </row>
    <row r="46" spans="2:6" s="135" customFormat="1" ht="35.1" customHeight="1" x14ac:dyDescent="0.3">
      <c r="B46" s="136">
        <v>661</v>
      </c>
      <c r="C46" s="137" t="s">
        <v>264</v>
      </c>
      <c r="D46" s="145">
        <v>1035</v>
      </c>
      <c r="E46" s="662"/>
      <c r="F46" s="260"/>
    </row>
    <row r="47" spans="2:6" s="135" customFormat="1" ht="35.1" customHeight="1" x14ac:dyDescent="0.3">
      <c r="B47" s="136">
        <v>665</v>
      </c>
      <c r="C47" s="137" t="s">
        <v>265</v>
      </c>
      <c r="D47" s="145">
        <v>1036</v>
      </c>
      <c r="E47" s="662"/>
      <c r="F47" s="260"/>
    </row>
    <row r="48" spans="2:6" s="135" customFormat="1" ht="35.1" customHeight="1" x14ac:dyDescent="0.3">
      <c r="B48" s="136">
        <v>669</v>
      </c>
      <c r="C48" s="137" t="s">
        <v>266</v>
      </c>
      <c r="D48" s="145">
        <v>1037</v>
      </c>
      <c r="E48" s="662"/>
      <c r="F48" s="260"/>
    </row>
    <row r="49" spans="2:6" s="135" customFormat="1" ht="35.1" customHeight="1" x14ac:dyDescent="0.3">
      <c r="B49" s="150">
        <v>662</v>
      </c>
      <c r="C49" s="151" t="s">
        <v>267</v>
      </c>
      <c r="D49" s="146">
        <v>1038</v>
      </c>
      <c r="E49" s="662">
        <v>1000</v>
      </c>
      <c r="F49" s="260">
        <v>702</v>
      </c>
    </row>
    <row r="50" spans="2:6" s="135" customFormat="1" ht="35.1" customHeight="1" x14ac:dyDescent="0.3">
      <c r="B50" s="150" t="s">
        <v>126</v>
      </c>
      <c r="C50" s="151" t="s">
        <v>268</v>
      </c>
      <c r="D50" s="146">
        <v>1039</v>
      </c>
      <c r="E50" s="662"/>
      <c r="F50" s="260"/>
    </row>
    <row r="51" spans="2:6" s="135" customFormat="1" ht="35.1" customHeight="1" x14ac:dyDescent="0.3">
      <c r="B51" s="150">
        <v>56</v>
      </c>
      <c r="C51" s="151" t="s">
        <v>269</v>
      </c>
      <c r="D51" s="146">
        <v>1040</v>
      </c>
      <c r="E51" s="662">
        <v>70</v>
      </c>
      <c r="F51" s="260">
        <v>107</v>
      </c>
    </row>
    <row r="52" spans="2:6" ht="35.1" customHeight="1" x14ac:dyDescent="0.3">
      <c r="B52" s="150" t="s">
        <v>270</v>
      </c>
      <c r="C52" s="151" t="s">
        <v>583</v>
      </c>
      <c r="D52" s="146">
        <v>1041</v>
      </c>
      <c r="E52" s="662"/>
      <c r="F52" s="260"/>
    </row>
    <row r="53" spans="2:6" ht="35.1" customHeight="1" x14ac:dyDescent="0.3">
      <c r="B53" s="136">
        <v>560</v>
      </c>
      <c r="C53" s="137" t="s">
        <v>127</v>
      </c>
      <c r="D53" s="145">
        <v>1042</v>
      </c>
      <c r="E53" s="662"/>
      <c r="F53" s="260"/>
    </row>
    <row r="54" spans="2:6" ht="35.1" customHeight="1" x14ac:dyDescent="0.3">
      <c r="B54" s="136">
        <v>561</v>
      </c>
      <c r="C54" s="137" t="s">
        <v>128</v>
      </c>
      <c r="D54" s="145">
        <v>1043</v>
      </c>
      <c r="E54" s="662"/>
      <c r="F54" s="260"/>
    </row>
    <row r="55" spans="2:6" ht="35.1" customHeight="1" x14ac:dyDescent="0.3">
      <c r="B55" s="136">
        <v>565</v>
      </c>
      <c r="C55" s="137" t="s">
        <v>271</v>
      </c>
      <c r="D55" s="145">
        <v>1044</v>
      </c>
      <c r="E55" s="662"/>
      <c r="F55" s="260"/>
    </row>
    <row r="56" spans="2:6" ht="35.1" customHeight="1" x14ac:dyDescent="0.3">
      <c r="B56" s="136" t="s">
        <v>129</v>
      </c>
      <c r="C56" s="137" t="s">
        <v>272</v>
      </c>
      <c r="D56" s="145">
        <v>1045</v>
      </c>
      <c r="E56" s="662"/>
      <c r="F56" s="260"/>
    </row>
    <row r="57" spans="2:6" ht="35.1" customHeight="1" x14ac:dyDescent="0.3">
      <c r="B57" s="136">
        <v>562</v>
      </c>
      <c r="C57" s="151" t="s">
        <v>273</v>
      </c>
      <c r="D57" s="146">
        <v>1046</v>
      </c>
      <c r="E57" s="662">
        <v>70</v>
      </c>
      <c r="F57" s="260">
        <v>107</v>
      </c>
    </row>
    <row r="58" spans="2:6" ht="35.1" customHeight="1" x14ac:dyDescent="0.3">
      <c r="B58" s="150" t="s">
        <v>274</v>
      </c>
      <c r="C58" s="151" t="s">
        <v>275</v>
      </c>
      <c r="D58" s="146">
        <v>1047</v>
      </c>
      <c r="E58" s="662"/>
      <c r="F58" s="260"/>
    </row>
    <row r="59" spans="2:6" ht="35.1" customHeight="1" x14ac:dyDescent="0.3">
      <c r="B59" s="150"/>
      <c r="C59" s="151" t="s">
        <v>276</v>
      </c>
      <c r="D59" s="146">
        <v>1048</v>
      </c>
      <c r="E59" s="662">
        <v>930</v>
      </c>
      <c r="F59" s="260">
        <v>595</v>
      </c>
    </row>
    <row r="60" spans="2:6" ht="35.1" customHeight="1" x14ac:dyDescent="0.3">
      <c r="B60" s="150"/>
      <c r="C60" s="151" t="s">
        <v>277</v>
      </c>
      <c r="D60" s="146">
        <v>1049</v>
      </c>
      <c r="E60" s="662"/>
      <c r="F60" s="260"/>
    </row>
    <row r="61" spans="2:6" ht="35.1" customHeight="1" x14ac:dyDescent="0.3">
      <c r="B61" s="136" t="s">
        <v>130</v>
      </c>
      <c r="C61" s="137" t="s">
        <v>278</v>
      </c>
      <c r="D61" s="145">
        <v>1050</v>
      </c>
      <c r="E61" s="662"/>
      <c r="F61" s="260"/>
    </row>
    <row r="62" spans="2:6" ht="35.1" customHeight="1" x14ac:dyDescent="0.3">
      <c r="B62" s="136" t="s">
        <v>131</v>
      </c>
      <c r="C62" s="137" t="s">
        <v>279</v>
      </c>
      <c r="D62" s="145">
        <v>1051</v>
      </c>
      <c r="E62" s="662"/>
      <c r="F62" s="260"/>
    </row>
    <row r="63" spans="2:6" ht="35.1" customHeight="1" x14ac:dyDescent="0.3">
      <c r="B63" s="150" t="s">
        <v>280</v>
      </c>
      <c r="C63" s="151" t="s">
        <v>281</v>
      </c>
      <c r="D63" s="146">
        <v>1052</v>
      </c>
      <c r="E63" s="662">
        <v>200</v>
      </c>
      <c r="F63" s="260">
        <v>100</v>
      </c>
    </row>
    <row r="64" spans="2:6" ht="35.1" customHeight="1" x14ac:dyDescent="0.3">
      <c r="B64" s="150" t="s">
        <v>132</v>
      </c>
      <c r="C64" s="151" t="s">
        <v>282</v>
      </c>
      <c r="D64" s="146">
        <v>1053</v>
      </c>
      <c r="E64" s="662">
        <v>100</v>
      </c>
      <c r="F64" s="260">
        <v>45</v>
      </c>
    </row>
    <row r="65" spans="2:6" ht="35.1" customHeight="1" x14ac:dyDescent="0.3">
      <c r="B65" s="136"/>
      <c r="C65" s="137" t="s">
        <v>283</v>
      </c>
      <c r="D65" s="145">
        <v>1054</v>
      </c>
      <c r="E65" s="662">
        <v>1715</v>
      </c>
      <c r="F65" s="260">
        <v>945</v>
      </c>
    </row>
    <row r="66" spans="2:6" ht="35.1" customHeight="1" x14ac:dyDescent="0.3">
      <c r="B66" s="136"/>
      <c r="C66" s="137" t="s">
        <v>284</v>
      </c>
      <c r="D66" s="145">
        <v>1055</v>
      </c>
      <c r="E66" s="662"/>
      <c r="F66" s="260"/>
    </row>
    <row r="67" spans="2:6" ht="35.1" customHeight="1" x14ac:dyDescent="0.3">
      <c r="B67" s="136" t="s">
        <v>285</v>
      </c>
      <c r="C67" s="137" t="s">
        <v>286</v>
      </c>
      <c r="D67" s="145">
        <v>1056</v>
      </c>
      <c r="E67" s="662"/>
      <c r="F67" s="260"/>
    </row>
    <row r="68" spans="2:6" ht="35.1" customHeight="1" x14ac:dyDescent="0.3">
      <c r="B68" s="136" t="s">
        <v>287</v>
      </c>
      <c r="C68" s="137" t="s">
        <v>288</v>
      </c>
      <c r="D68" s="145">
        <v>1057</v>
      </c>
      <c r="E68" s="662"/>
      <c r="F68" s="260"/>
    </row>
    <row r="69" spans="2:6" ht="35.1" customHeight="1" x14ac:dyDescent="0.3">
      <c r="B69" s="150"/>
      <c r="C69" s="151" t="s">
        <v>289</v>
      </c>
      <c r="D69" s="146">
        <v>1058</v>
      </c>
      <c r="E69" s="662">
        <v>1715</v>
      </c>
      <c r="F69" s="260">
        <v>945</v>
      </c>
    </row>
    <row r="70" spans="2:6" ht="35.1" customHeight="1" x14ac:dyDescent="0.3">
      <c r="B70" s="152"/>
      <c r="C70" s="153" t="s">
        <v>290</v>
      </c>
      <c r="D70" s="146">
        <v>1059</v>
      </c>
      <c r="E70" s="662"/>
      <c r="F70" s="260"/>
    </row>
    <row r="71" spans="2:6" ht="35.1" customHeight="1" x14ac:dyDescent="0.3">
      <c r="B71" s="136"/>
      <c r="C71" s="154" t="s">
        <v>291</v>
      </c>
      <c r="D71" s="145"/>
      <c r="E71" s="662"/>
      <c r="F71" s="260"/>
    </row>
    <row r="72" spans="2:6" ht="35.1" customHeight="1" x14ac:dyDescent="0.3">
      <c r="B72" s="136">
        <v>721</v>
      </c>
      <c r="C72" s="154" t="s">
        <v>292</v>
      </c>
      <c r="D72" s="145">
        <v>1060</v>
      </c>
      <c r="E72" s="662"/>
      <c r="F72" s="260"/>
    </row>
    <row r="73" spans="2:6" ht="35.1" customHeight="1" x14ac:dyDescent="0.3">
      <c r="B73" s="136" t="s">
        <v>293</v>
      </c>
      <c r="C73" s="154" t="s">
        <v>294</v>
      </c>
      <c r="D73" s="145">
        <v>1061</v>
      </c>
      <c r="E73" s="662"/>
      <c r="F73" s="260"/>
    </row>
    <row r="74" spans="2:6" ht="35.1" customHeight="1" x14ac:dyDescent="0.3">
      <c r="B74" s="136" t="s">
        <v>293</v>
      </c>
      <c r="C74" s="154" t="s">
        <v>295</v>
      </c>
      <c r="D74" s="145">
        <v>1062</v>
      </c>
      <c r="E74" s="662"/>
      <c r="F74" s="260"/>
    </row>
    <row r="75" spans="2:6" ht="35.1" customHeight="1" x14ac:dyDescent="0.3">
      <c r="B75" s="136">
        <v>723</v>
      </c>
      <c r="C75" s="154" t="s">
        <v>296</v>
      </c>
      <c r="D75" s="145">
        <v>1063</v>
      </c>
      <c r="E75" s="662"/>
      <c r="F75" s="260"/>
    </row>
    <row r="76" spans="2:6" ht="35.1" customHeight="1" x14ac:dyDescent="0.3">
      <c r="B76" s="150"/>
      <c r="C76" s="153" t="s">
        <v>584</v>
      </c>
      <c r="D76" s="146">
        <v>1064</v>
      </c>
      <c r="E76" s="662">
        <v>1715</v>
      </c>
      <c r="F76" s="260">
        <v>945</v>
      </c>
    </row>
    <row r="77" spans="2:6" ht="35.1" customHeight="1" x14ac:dyDescent="0.3">
      <c r="B77" s="152"/>
      <c r="C77" s="153" t="s">
        <v>585</v>
      </c>
      <c r="D77" s="146">
        <v>1065</v>
      </c>
      <c r="E77" s="662"/>
      <c r="F77" s="260"/>
    </row>
    <row r="78" spans="2:6" ht="35.1" customHeight="1" x14ac:dyDescent="0.3">
      <c r="B78" s="155"/>
      <c r="C78" s="154" t="s">
        <v>297</v>
      </c>
      <c r="D78" s="145">
        <v>1066</v>
      </c>
      <c r="E78" s="663"/>
      <c r="F78" s="308"/>
    </row>
    <row r="79" spans="2:6" ht="35.1" customHeight="1" x14ac:dyDescent="0.3">
      <c r="B79" s="155"/>
      <c r="C79" s="154" t="s">
        <v>298</v>
      </c>
      <c r="D79" s="145">
        <v>1067</v>
      </c>
      <c r="E79" s="663"/>
      <c r="F79" s="308"/>
    </row>
    <row r="80" spans="2:6" ht="35.1" customHeight="1" x14ac:dyDescent="0.3">
      <c r="B80" s="155"/>
      <c r="C80" s="154" t="s">
        <v>586</v>
      </c>
      <c r="D80" s="145">
        <v>1068</v>
      </c>
      <c r="E80" s="663"/>
      <c r="F80" s="308"/>
    </row>
    <row r="81" spans="2:6" ht="35.1" customHeight="1" x14ac:dyDescent="0.3">
      <c r="B81" s="155"/>
      <c r="C81" s="154" t="s">
        <v>587</v>
      </c>
      <c r="D81" s="145">
        <v>1069</v>
      </c>
      <c r="E81" s="664"/>
      <c r="F81" s="311"/>
    </row>
    <row r="82" spans="2:6" ht="35.1" customHeight="1" x14ac:dyDescent="0.3">
      <c r="B82" s="155"/>
      <c r="C82" s="154" t="s">
        <v>588</v>
      </c>
      <c r="D82" s="145"/>
      <c r="E82" s="663"/>
      <c r="F82" s="308"/>
    </row>
    <row r="83" spans="2:6" ht="35.1" customHeight="1" x14ac:dyDescent="0.3">
      <c r="B83" s="139"/>
      <c r="C83" s="138" t="s">
        <v>98</v>
      </c>
      <c r="D83" s="145">
        <v>1070</v>
      </c>
      <c r="E83" s="665"/>
      <c r="F83" s="314"/>
    </row>
    <row r="84" spans="2:6" ht="35.1" customHeight="1" thickBot="1" x14ac:dyDescent="0.35">
      <c r="B84" s="140"/>
      <c r="C84" s="141" t="s">
        <v>299</v>
      </c>
      <c r="D84" s="147">
        <v>1071</v>
      </c>
      <c r="E84" s="666"/>
      <c r="F84" s="316"/>
    </row>
    <row r="85" spans="2:6" x14ac:dyDescent="0.25">
      <c r="D85" s="142"/>
    </row>
  </sheetData>
  <mergeCells count="6">
    <mergeCell ref="B4:F4"/>
    <mergeCell ref="B8:B9"/>
    <mergeCell ref="C8:C9"/>
    <mergeCell ref="D8:D9"/>
    <mergeCell ref="E8:E9"/>
    <mergeCell ref="F8:F9"/>
  </mergeCells>
  <pageMargins left="0.31496062992125984" right="0.31496062992125984" top="0.74803149606299213" bottom="0.74803149606299213" header="0.31496062992125984" footer="0.31496062992125984"/>
  <pageSetup paperSize="9" scale="5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0.59999389629810485"/>
  </sheetPr>
  <dimension ref="A2:IV106"/>
  <sheetViews>
    <sheetView showGridLines="0" topLeftCell="A73" zoomScale="85" zoomScaleNormal="85" workbookViewId="0">
      <selection activeCell="L99" sqref="L99"/>
    </sheetView>
  </sheetViews>
  <sheetFormatPr defaultRowHeight="14.25" x14ac:dyDescent="0.2"/>
  <cols>
    <col min="1" max="1" width="9.140625" style="21"/>
    <col min="2" max="2" width="12.140625" style="21" customWidth="1"/>
    <col min="3" max="3" width="45.28515625" style="21" customWidth="1"/>
    <col min="4" max="7" width="16.7109375" style="21" customWidth="1"/>
    <col min="8" max="8" width="41.7109375" style="21" customWidth="1"/>
    <col min="9" max="15" width="23.7109375" style="21" customWidth="1"/>
    <col min="16" max="16" width="3" style="21" customWidth="1"/>
    <col min="17" max="16384" width="9.140625" style="21"/>
  </cols>
  <sheetData>
    <row r="2" spans="2:16" s="22" customFormat="1" x14ac:dyDescent="0.2"/>
    <row r="3" spans="2:16" s="22" customFormat="1" ht="20.25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26" t="s">
        <v>706</v>
      </c>
    </row>
    <row r="4" spans="2:16" s="22" customFormat="1" ht="15.75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2:16" s="22" customFormat="1" ht="15.75" x14ac:dyDescent="0.25">
      <c r="B5" s="809" t="s">
        <v>750</v>
      </c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</row>
    <row r="6" spans="2:16" s="22" customFormat="1" ht="15" customHeight="1" x14ac:dyDescent="0.25">
      <c r="B6" s="55"/>
      <c r="C6" s="15"/>
      <c r="D6" s="57"/>
      <c r="E6" s="57"/>
      <c r="F6" s="57"/>
      <c r="G6" s="57"/>
      <c r="H6" s="55"/>
      <c r="I6" s="55"/>
      <c r="J6" s="55"/>
      <c r="K6" s="55"/>
      <c r="L6" s="55"/>
      <c r="M6" s="55"/>
      <c r="N6" s="55"/>
      <c r="O6" s="55"/>
    </row>
    <row r="7" spans="2:16" s="22" customFormat="1" ht="16.5" thickBot="1" x14ac:dyDescent="0.3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8"/>
      <c r="O7" s="56" t="s">
        <v>516</v>
      </c>
    </row>
    <row r="8" spans="2:16" s="22" customFormat="1" ht="32.25" customHeight="1" thickBot="1" x14ac:dyDescent="0.25">
      <c r="B8" s="971" t="s">
        <v>2</v>
      </c>
      <c r="C8" s="973" t="s">
        <v>751</v>
      </c>
      <c r="D8" s="973" t="s">
        <v>86</v>
      </c>
      <c r="E8" s="973" t="s">
        <v>87</v>
      </c>
      <c r="F8" s="973" t="s">
        <v>88</v>
      </c>
      <c r="G8" s="973" t="s">
        <v>840</v>
      </c>
      <c r="H8" s="975" t="s">
        <v>569</v>
      </c>
      <c r="I8" s="973" t="s">
        <v>570</v>
      </c>
      <c r="J8" s="977" t="s">
        <v>785</v>
      </c>
      <c r="K8" s="978"/>
      <c r="L8" s="978"/>
      <c r="M8" s="979"/>
      <c r="N8" s="973" t="s">
        <v>753</v>
      </c>
      <c r="O8" s="980" t="s">
        <v>839</v>
      </c>
    </row>
    <row r="9" spans="2:16" s="22" customFormat="1" ht="62.25" customHeight="1" thickBot="1" x14ac:dyDescent="0.25">
      <c r="B9" s="972"/>
      <c r="C9" s="974"/>
      <c r="D9" s="974"/>
      <c r="E9" s="974"/>
      <c r="F9" s="974"/>
      <c r="G9" s="974"/>
      <c r="H9" s="976"/>
      <c r="I9" s="974"/>
      <c r="J9" s="709" t="s">
        <v>797</v>
      </c>
      <c r="K9" s="709" t="s">
        <v>798</v>
      </c>
      <c r="L9" s="709" t="s">
        <v>799</v>
      </c>
      <c r="M9" s="709" t="s">
        <v>800</v>
      </c>
      <c r="N9" s="974"/>
      <c r="O9" s="981"/>
    </row>
    <row r="10" spans="2:16" ht="17.100000000000001" customHeight="1" x14ac:dyDescent="0.2">
      <c r="B10" s="962">
        <v>1</v>
      </c>
      <c r="C10" s="965" t="s">
        <v>859</v>
      </c>
      <c r="D10" s="968">
        <v>2021</v>
      </c>
      <c r="E10" s="968" t="s">
        <v>860</v>
      </c>
      <c r="F10" s="959"/>
      <c r="G10" s="959"/>
      <c r="H10" s="710" t="s">
        <v>82</v>
      </c>
      <c r="I10" s="711">
        <v>300</v>
      </c>
      <c r="J10" s="712"/>
      <c r="K10" s="712"/>
      <c r="L10" s="711">
        <v>300</v>
      </c>
      <c r="M10" s="712"/>
      <c r="N10" s="712"/>
      <c r="O10" s="713"/>
    </row>
    <row r="11" spans="2:16" ht="17.100000000000001" customHeight="1" x14ac:dyDescent="0.2">
      <c r="B11" s="963"/>
      <c r="C11" s="966"/>
      <c r="D11" s="969"/>
      <c r="E11" s="969"/>
      <c r="F11" s="960"/>
      <c r="G11" s="960"/>
      <c r="H11" s="714" t="s">
        <v>83</v>
      </c>
      <c r="I11" s="715"/>
      <c r="J11" s="716"/>
      <c r="K11" s="716"/>
      <c r="L11" s="715"/>
      <c r="M11" s="716"/>
      <c r="N11" s="716"/>
      <c r="O11" s="717"/>
    </row>
    <row r="12" spans="2:16" ht="17.100000000000001" customHeight="1" x14ac:dyDescent="0.2">
      <c r="B12" s="963"/>
      <c r="C12" s="966"/>
      <c r="D12" s="969"/>
      <c r="E12" s="969"/>
      <c r="F12" s="960"/>
      <c r="G12" s="960"/>
      <c r="H12" s="714" t="s">
        <v>707</v>
      </c>
      <c r="I12" s="715">
        <v>1100</v>
      </c>
      <c r="J12" s="716"/>
      <c r="K12" s="716"/>
      <c r="L12" s="715">
        <v>1100</v>
      </c>
      <c r="M12" s="716"/>
      <c r="N12" s="716"/>
      <c r="O12" s="717"/>
    </row>
    <row r="13" spans="2:16" ht="17.100000000000001" customHeight="1" thickBot="1" x14ac:dyDescent="0.25">
      <c r="B13" s="963"/>
      <c r="C13" s="966"/>
      <c r="D13" s="969"/>
      <c r="E13" s="969"/>
      <c r="F13" s="960"/>
      <c r="G13" s="960"/>
      <c r="H13" s="718" t="s">
        <v>23</v>
      </c>
      <c r="I13" s="719"/>
      <c r="J13" s="720"/>
      <c r="K13" s="720"/>
      <c r="L13" s="719"/>
      <c r="M13" s="720"/>
      <c r="N13" s="720"/>
      <c r="O13" s="721"/>
      <c r="P13" s="409"/>
    </row>
    <row r="14" spans="2:16" ht="17.100000000000001" customHeight="1" thickBot="1" x14ac:dyDescent="0.25">
      <c r="B14" s="964"/>
      <c r="C14" s="967"/>
      <c r="D14" s="970"/>
      <c r="E14" s="970"/>
      <c r="F14" s="961"/>
      <c r="G14" s="961"/>
      <c r="H14" s="722" t="s">
        <v>568</v>
      </c>
      <c r="I14" s="723">
        <v>1400</v>
      </c>
      <c r="J14" s="724"/>
      <c r="K14" s="724"/>
      <c r="L14" s="723">
        <v>1400</v>
      </c>
      <c r="M14" s="724"/>
      <c r="N14" s="724"/>
      <c r="O14" s="725"/>
      <c r="P14" s="409"/>
    </row>
    <row r="15" spans="2:16" ht="17.100000000000001" customHeight="1" x14ac:dyDescent="0.2">
      <c r="B15" s="962">
        <v>2</v>
      </c>
      <c r="C15" s="965" t="s">
        <v>861</v>
      </c>
      <c r="D15" s="968" t="s">
        <v>860</v>
      </c>
      <c r="E15" s="968" t="s">
        <v>860</v>
      </c>
      <c r="F15" s="959"/>
      <c r="G15" s="959"/>
      <c r="H15" s="726" t="s">
        <v>82</v>
      </c>
      <c r="I15" s="727">
        <v>600</v>
      </c>
      <c r="J15" s="727">
        <v>600</v>
      </c>
      <c r="K15" s="728"/>
      <c r="L15" s="728"/>
      <c r="M15" s="728"/>
      <c r="N15" s="728"/>
      <c r="O15" s="729"/>
    </row>
    <row r="16" spans="2:16" ht="17.100000000000001" customHeight="1" x14ac:dyDescent="0.2">
      <c r="B16" s="963"/>
      <c r="C16" s="966"/>
      <c r="D16" s="969"/>
      <c r="E16" s="969"/>
      <c r="F16" s="960"/>
      <c r="G16" s="960"/>
      <c r="H16" s="714" t="s">
        <v>83</v>
      </c>
      <c r="I16" s="715"/>
      <c r="J16" s="715"/>
      <c r="K16" s="716"/>
      <c r="L16" s="716"/>
      <c r="M16" s="716"/>
      <c r="N16" s="716"/>
      <c r="O16" s="717"/>
    </row>
    <row r="17" spans="1:16" ht="17.100000000000001" customHeight="1" x14ac:dyDescent="0.2">
      <c r="B17" s="963"/>
      <c r="C17" s="966"/>
      <c r="D17" s="969"/>
      <c r="E17" s="969"/>
      <c r="F17" s="960"/>
      <c r="G17" s="960"/>
      <c r="H17" s="714" t="s">
        <v>707</v>
      </c>
      <c r="I17" s="715">
        <v>3000</v>
      </c>
      <c r="J17" s="715">
        <v>3000</v>
      </c>
      <c r="K17" s="716"/>
      <c r="L17" s="716"/>
      <c r="M17" s="716"/>
      <c r="N17" s="716"/>
      <c r="O17" s="717"/>
    </row>
    <row r="18" spans="1:16" ht="17.100000000000001" customHeight="1" thickBot="1" x14ac:dyDescent="0.25">
      <c r="B18" s="963"/>
      <c r="C18" s="966"/>
      <c r="D18" s="969"/>
      <c r="E18" s="969"/>
      <c r="F18" s="960"/>
      <c r="G18" s="960"/>
      <c r="H18" s="718" t="s">
        <v>23</v>
      </c>
      <c r="I18" s="719"/>
      <c r="J18" s="719"/>
      <c r="K18" s="720"/>
      <c r="L18" s="720"/>
      <c r="M18" s="720"/>
      <c r="N18" s="720"/>
      <c r="O18" s="721"/>
    </row>
    <row r="19" spans="1:16" ht="17.100000000000001" customHeight="1" thickBot="1" x14ac:dyDescent="0.25">
      <c r="B19" s="964"/>
      <c r="C19" s="967"/>
      <c r="D19" s="970"/>
      <c r="E19" s="970"/>
      <c r="F19" s="961"/>
      <c r="G19" s="961"/>
      <c r="H19" s="722" t="s">
        <v>568</v>
      </c>
      <c r="I19" s="719">
        <v>3600</v>
      </c>
      <c r="J19" s="719">
        <v>3600</v>
      </c>
      <c r="K19" s="720"/>
      <c r="L19" s="724"/>
      <c r="M19" s="724"/>
      <c r="N19" s="724"/>
      <c r="O19" s="725"/>
      <c r="P19" s="409"/>
    </row>
    <row r="20" spans="1:16" ht="17.100000000000001" customHeight="1" x14ac:dyDescent="0.2">
      <c r="B20" s="962">
        <v>3</v>
      </c>
      <c r="C20" s="965" t="s">
        <v>864</v>
      </c>
      <c r="D20" s="968" t="s">
        <v>860</v>
      </c>
      <c r="E20" s="968" t="s">
        <v>860</v>
      </c>
      <c r="F20" s="959"/>
      <c r="G20" s="959"/>
      <c r="H20" s="710" t="s">
        <v>82</v>
      </c>
      <c r="I20" s="711">
        <v>400</v>
      </c>
      <c r="J20" s="712"/>
      <c r="K20" s="711">
        <v>400</v>
      </c>
      <c r="L20" s="712"/>
      <c r="M20" s="712"/>
      <c r="N20" s="712"/>
      <c r="O20" s="713"/>
    </row>
    <row r="21" spans="1:16" ht="17.100000000000001" customHeight="1" x14ac:dyDescent="0.2">
      <c r="B21" s="963"/>
      <c r="C21" s="966"/>
      <c r="D21" s="969"/>
      <c r="E21" s="969"/>
      <c r="F21" s="960"/>
      <c r="G21" s="960"/>
      <c r="H21" s="714" t="s">
        <v>83</v>
      </c>
      <c r="I21" s="715"/>
      <c r="J21" s="716"/>
      <c r="K21" s="715"/>
      <c r="L21" s="716"/>
      <c r="M21" s="716"/>
      <c r="N21" s="716"/>
      <c r="O21" s="717"/>
    </row>
    <row r="22" spans="1:16" ht="17.100000000000001" customHeight="1" x14ac:dyDescent="0.2">
      <c r="B22" s="963"/>
      <c r="C22" s="966"/>
      <c r="D22" s="969"/>
      <c r="E22" s="969"/>
      <c r="F22" s="960"/>
      <c r="G22" s="960"/>
      <c r="H22" s="714" t="s">
        <v>707</v>
      </c>
      <c r="I22" s="715">
        <v>2600</v>
      </c>
      <c r="J22" s="716"/>
      <c r="K22" s="715">
        <v>2600</v>
      </c>
      <c r="L22" s="716"/>
      <c r="M22" s="716"/>
      <c r="N22" s="716"/>
      <c r="O22" s="717"/>
    </row>
    <row r="23" spans="1:16" ht="17.100000000000001" customHeight="1" thickBot="1" x14ac:dyDescent="0.25">
      <c r="B23" s="963"/>
      <c r="C23" s="966"/>
      <c r="D23" s="969"/>
      <c r="E23" s="969"/>
      <c r="F23" s="960"/>
      <c r="G23" s="960"/>
      <c r="H23" s="730" t="s">
        <v>23</v>
      </c>
      <c r="I23" s="723"/>
      <c r="J23" s="724"/>
      <c r="K23" s="723"/>
      <c r="L23" s="724"/>
      <c r="M23" s="724"/>
      <c r="N23" s="724"/>
      <c r="O23" s="725"/>
    </row>
    <row r="24" spans="1:16" ht="17.100000000000001" customHeight="1" thickBot="1" x14ac:dyDescent="0.25">
      <c r="B24" s="964"/>
      <c r="C24" s="967"/>
      <c r="D24" s="970"/>
      <c r="E24" s="970"/>
      <c r="F24" s="961"/>
      <c r="G24" s="961"/>
      <c r="H24" s="722" t="s">
        <v>568</v>
      </c>
      <c r="I24" s="719">
        <v>3000</v>
      </c>
      <c r="J24" s="720"/>
      <c r="K24" s="719">
        <v>3000</v>
      </c>
      <c r="L24" s="724"/>
      <c r="M24" s="724"/>
      <c r="N24" s="724"/>
      <c r="O24" s="725"/>
      <c r="P24" s="409"/>
    </row>
    <row r="25" spans="1:16" ht="17.100000000000001" customHeight="1" x14ac:dyDescent="0.2">
      <c r="B25" s="962">
        <v>4</v>
      </c>
      <c r="C25" s="965" t="s">
        <v>862</v>
      </c>
      <c r="D25" s="959"/>
      <c r="E25" s="959"/>
      <c r="F25" s="959"/>
      <c r="G25" s="959"/>
      <c r="H25" s="726" t="s">
        <v>82</v>
      </c>
      <c r="I25" s="727">
        <v>800</v>
      </c>
      <c r="J25" s="728"/>
      <c r="K25" s="728"/>
      <c r="L25" s="727">
        <v>800</v>
      </c>
      <c r="M25" s="728"/>
      <c r="N25" s="728"/>
      <c r="O25" s="729"/>
    </row>
    <row r="26" spans="1:16" ht="17.100000000000001" customHeight="1" x14ac:dyDescent="0.2">
      <c r="B26" s="963"/>
      <c r="C26" s="966"/>
      <c r="D26" s="960"/>
      <c r="E26" s="960"/>
      <c r="F26" s="960"/>
      <c r="G26" s="960"/>
      <c r="H26" s="714" t="s">
        <v>83</v>
      </c>
      <c r="I26" s="715"/>
      <c r="J26" s="716"/>
      <c r="K26" s="716"/>
      <c r="L26" s="715"/>
      <c r="M26" s="716"/>
      <c r="N26" s="716"/>
      <c r="O26" s="717"/>
    </row>
    <row r="27" spans="1:16" ht="17.100000000000001" customHeight="1" x14ac:dyDescent="0.2">
      <c r="B27" s="963"/>
      <c r="C27" s="966"/>
      <c r="D27" s="960"/>
      <c r="E27" s="960"/>
      <c r="F27" s="960"/>
      <c r="G27" s="960"/>
      <c r="H27" s="731" t="s">
        <v>707</v>
      </c>
      <c r="I27" s="732"/>
      <c r="J27" s="733"/>
      <c r="K27" s="733"/>
      <c r="L27" s="732"/>
      <c r="M27" s="733"/>
      <c r="N27" s="733"/>
      <c r="O27" s="734"/>
    </row>
    <row r="28" spans="1:16" ht="17.100000000000001" customHeight="1" thickBot="1" x14ac:dyDescent="0.25">
      <c r="B28" s="963"/>
      <c r="C28" s="966"/>
      <c r="D28" s="960"/>
      <c r="E28" s="960"/>
      <c r="F28" s="960"/>
      <c r="G28" s="960"/>
      <c r="H28" s="718" t="s">
        <v>23</v>
      </c>
      <c r="I28" s="719"/>
      <c r="J28" s="720"/>
      <c r="K28" s="720"/>
      <c r="L28" s="719"/>
      <c r="M28" s="720"/>
      <c r="N28" s="720"/>
      <c r="O28" s="721"/>
      <c r="P28" s="409"/>
    </row>
    <row r="29" spans="1:16" ht="17.100000000000001" customHeight="1" thickBot="1" x14ac:dyDescent="0.25">
      <c r="B29" s="964"/>
      <c r="C29" s="967"/>
      <c r="D29" s="961"/>
      <c r="E29" s="961"/>
      <c r="F29" s="961"/>
      <c r="G29" s="961"/>
      <c r="H29" s="722" t="s">
        <v>568</v>
      </c>
      <c r="I29" s="719">
        <v>800</v>
      </c>
      <c r="J29" s="720"/>
      <c r="K29" s="720"/>
      <c r="L29" s="719">
        <v>800</v>
      </c>
      <c r="M29" s="724"/>
      <c r="N29" s="724"/>
      <c r="O29" s="725"/>
      <c r="P29" s="409"/>
    </row>
    <row r="30" spans="1:16" ht="17.100000000000001" customHeight="1" x14ac:dyDescent="0.2">
      <c r="A30" s="410"/>
      <c r="B30" s="962">
        <v>5</v>
      </c>
      <c r="C30" s="965" t="s">
        <v>865</v>
      </c>
      <c r="D30" s="959"/>
      <c r="E30" s="959"/>
      <c r="F30" s="959"/>
      <c r="G30" s="959"/>
      <c r="H30" s="726" t="s">
        <v>82</v>
      </c>
      <c r="I30" s="711">
        <v>300</v>
      </c>
      <c r="J30" s="728"/>
      <c r="K30" s="728"/>
      <c r="L30" s="711">
        <v>300</v>
      </c>
      <c r="M30" s="728"/>
      <c r="N30" s="728"/>
      <c r="O30" s="713"/>
    </row>
    <row r="31" spans="1:16" ht="17.100000000000001" customHeight="1" x14ac:dyDescent="0.2">
      <c r="A31" s="410"/>
      <c r="B31" s="963"/>
      <c r="C31" s="966"/>
      <c r="D31" s="960"/>
      <c r="E31" s="960"/>
      <c r="F31" s="960"/>
      <c r="G31" s="960"/>
      <c r="H31" s="714" t="s">
        <v>83</v>
      </c>
      <c r="I31" s="715"/>
      <c r="J31" s="716"/>
      <c r="K31" s="716"/>
      <c r="L31" s="715"/>
      <c r="M31" s="716"/>
      <c r="N31" s="716"/>
      <c r="O31" s="717"/>
    </row>
    <row r="32" spans="1:16" ht="17.100000000000001" customHeight="1" x14ac:dyDescent="0.2">
      <c r="A32" s="410"/>
      <c r="B32" s="963"/>
      <c r="C32" s="966"/>
      <c r="D32" s="960"/>
      <c r="E32" s="960"/>
      <c r="F32" s="960"/>
      <c r="G32" s="960"/>
      <c r="H32" s="731" t="s">
        <v>707</v>
      </c>
      <c r="I32" s="715">
        <v>1200</v>
      </c>
      <c r="J32" s="733"/>
      <c r="K32" s="733"/>
      <c r="L32" s="715">
        <v>1200</v>
      </c>
      <c r="M32" s="733"/>
      <c r="N32" s="733"/>
      <c r="O32" s="717"/>
    </row>
    <row r="33" spans="1:256" ht="17.100000000000001" customHeight="1" thickBot="1" x14ac:dyDescent="0.25">
      <c r="A33" s="410"/>
      <c r="B33" s="963"/>
      <c r="C33" s="966"/>
      <c r="D33" s="960"/>
      <c r="E33" s="960"/>
      <c r="F33" s="960"/>
      <c r="G33" s="960"/>
      <c r="H33" s="718" t="s">
        <v>23</v>
      </c>
      <c r="I33" s="735"/>
      <c r="J33" s="720"/>
      <c r="K33" s="720"/>
      <c r="L33" s="735"/>
      <c r="M33" s="720"/>
      <c r="N33" s="720"/>
      <c r="O33" s="721"/>
    </row>
    <row r="34" spans="1:256" s="36" customFormat="1" ht="17.100000000000001" customHeight="1" thickBot="1" x14ac:dyDescent="0.3">
      <c r="A34" s="410"/>
      <c r="B34" s="964"/>
      <c r="C34" s="967"/>
      <c r="D34" s="961"/>
      <c r="E34" s="961"/>
      <c r="F34" s="961"/>
      <c r="G34" s="961"/>
      <c r="H34" s="722" t="s">
        <v>568</v>
      </c>
      <c r="I34" s="719">
        <v>1500</v>
      </c>
      <c r="J34" s="720"/>
      <c r="K34" s="720"/>
      <c r="L34" s="719">
        <v>1500</v>
      </c>
      <c r="M34" s="724"/>
      <c r="N34" s="724"/>
      <c r="O34" s="736"/>
      <c r="P34" s="409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36" customFormat="1" ht="38.25" customHeight="1" thickBot="1" x14ac:dyDescent="0.35">
      <c r="A35" s="410"/>
      <c r="B35" s="962">
        <v>6</v>
      </c>
      <c r="C35" s="965" t="s">
        <v>863</v>
      </c>
      <c r="D35" s="959"/>
      <c r="E35" s="959"/>
      <c r="F35" s="959"/>
      <c r="G35" s="959"/>
      <c r="H35" s="726" t="s">
        <v>82</v>
      </c>
      <c r="I35" s="711">
        <v>1100</v>
      </c>
      <c r="J35" s="728"/>
      <c r="K35" s="711">
        <v>1100</v>
      </c>
      <c r="L35" s="711"/>
      <c r="M35" s="728"/>
      <c r="N35" s="728"/>
      <c r="O35" s="737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36" customFormat="1" ht="24.95" customHeight="1" x14ac:dyDescent="0.25">
      <c r="A36" s="21"/>
      <c r="B36" s="963"/>
      <c r="C36" s="966"/>
      <c r="D36" s="960"/>
      <c r="E36" s="960"/>
      <c r="F36" s="960"/>
      <c r="G36" s="960"/>
      <c r="H36" s="714" t="s">
        <v>83</v>
      </c>
      <c r="I36" s="715"/>
      <c r="J36" s="716"/>
      <c r="K36" s="715"/>
      <c r="L36" s="715"/>
      <c r="M36" s="716"/>
      <c r="N36" s="716"/>
      <c r="O36" s="716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36" customFormat="1" ht="24.95" customHeight="1" x14ac:dyDescent="0.25">
      <c r="A37" s="21"/>
      <c r="B37" s="963"/>
      <c r="C37" s="966"/>
      <c r="D37" s="960"/>
      <c r="E37" s="960"/>
      <c r="F37" s="960"/>
      <c r="G37" s="960"/>
      <c r="H37" s="731" t="s">
        <v>707</v>
      </c>
      <c r="I37" s="715"/>
      <c r="J37" s="733"/>
      <c r="K37" s="715"/>
      <c r="L37" s="715"/>
      <c r="M37" s="733"/>
      <c r="N37" s="733"/>
      <c r="O37" s="733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36" customFormat="1" ht="24.95" customHeight="1" thickBot="1" x14ac:dyDescent="0.3">
      <c r="A38" s="21"/>
      <c r="B38" s="963"/>
      <c r="C38" s="966"/>
      <c r="D38" s="960"/>
      <c r="E38" s="960"/>
      <c r="F38" s="960"/>
      <c r="G38" s="960"/>
      <c r="H38" s="718" t="s">
        <v>23</v>
      </c>
      <c r="I38" s="735"/>
      <c r="J38" s="720"/>
      <c r="K38" s="735"/>
      <c r="L38" s="735"/>
      <c r="M38" s="720"/>
      <c r="N38" s="720"/>
      <c r="O38" s="720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36" customFormat="1" ht="24.95" customHeight="1" thickBot="1" x14ac:dyDescent="0.3">
      <c r="A39" s="21"/>
      <c r="B39" s="964"/>
      <c r="C39" s="967"/>
      <c r="D39" s="961"/>
      <c r="E39" s="961"/>
      <c r="F39" s="961"/>
      <c r="G39" s="961"/>
      <c r="H39" s="722" t="s">
        <v>568</v>
      </c>
      <c r="I39" s="719">
        <v>1100</v>
      </c>
      <c r="J39" s="720"/>
      <c r="K39" s="719">
        <v>1100</v>
      </c>
      <c r="L39" s="719"/>
      <c r="M39" s="724"/>
      <c r="N39" s="724"/>
      <c r="O39" s="724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s="36" customFormat="1" ht="24.95" customHeight="1" thickBot="1" x14ac:dyDescent="0.35">
      <c r="A40" s="21"/>
      <c r="B40" s="962">
        <v>7</v>
      </c>
      <c r="C40" s="965" t="s">
        <v>866</v>
      </c>
      <c r="D40" s="959"/>
      <c r="E40" s="959"/>
      <c r="F40" s="959"/>
      <c r="G40" s="959"/>
      <c r="H40" s="726" t="s">
        <v>82</v>
      </c>
      <c r="I40" s="711">
        <v>400</v>
      </c>
      <c r="J40" s="728"/>
      <c r="K40" s="728"/>
      <c r="L40" s="728"/>
      <c r="M40" s="711">
        <v>400</v>
      </c>
      <c r="N40" s="728"/>
      <c r="O40" s="737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36" customFormat="1" ht="24.95" customHeight="1" x14ac:dyDescent="0.25">
      <c r="A41" s="21"/>
      <c r="B41" s="963"/>
      <c r="C41" s="966"/>
      <c r="D41" s="960"/>
      <c r="E41" s="960"/>
      <c r="F41" s="960"/>
      <c r="G41" s="960"/>
      <c r="H41" s="714" t="s">
        <v>83</v>
      </c>
      <c r="I41" s="715"/>
      <c r="J41" s="716"/>
      <c r="K41" s="716"/>
      <c r="L41" s="716"/>
      <c r="M41" s="715"/>
      <c r="N41" s="716"/>
      <c r="O41" s="716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s="36" customFormat="1" ht="24.95" customHeight="1" x14ac:dyDescent="0.25">
      <c r="A42" s="21"/>
      <c r="B42" s="963"/>
      <c r="C42" s="966"/>
      <c r="D42" s="960"/>
      <c r="E42" s="960"/>
      <c r="F42" s="960"/>
      <c r="G42" s="960"/>
      <c r="H42" s="731" t="s">
        <v>707</v>
      </c>
      <c r="I42" s="715"/>
      <c r="J42" s="733"/>
      <c r="K42" s="733"/>
      <c r="L42" s="733"/>
      <c r="M42" s="715"/>
      <c r="N42" s="733"/>
      <c r="O42" s="733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s="36" customFormat="1" ht="24.95" customHeight="1" thickBot="1" x14ac:dyDescent="0.3">
      <c r="A43" s="21"/>
      <c r="B43" s="963"/>
      <c r="C43" s="966"/>
      <c r="D43" s="960"/>
      <c r="E43" s="960"/>
      <c r="F43" s="960"/>
      <c r="G43" s="960"/>
      <c r="H43" s="718" t="s">
        <v>23</v>
      </c>
      <c r="I43" s="735"/>
      <c r="J43" s="720"/>
      <c r="K43" s="720"/>
      <c r="L43" s="720"/>
      <c r="M43" s="735"/>
      <c r="N43" s="720"/>
      <c r="O43" s="720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20.100000000000001" customHeight="1" thickBot="1" x14ac:dyDescent="0.25">
      <c r="B44" s="964"/>
      <c r="C44" s="967"/>
      <c r="D44" s="961"/>
      <c r="E44" s="961"/>
      <c r="F44" s="961"/>
      <c r="G44" s="961"/>
      <c r="H44" s="722" t="s">
        <v>568</v>
      </c>
      <c r="I44" s="719">
        <v>400</v>
      </c>
      <c r="J44" s="720"/>
      <c r="K44" s="720"/>
      <c r="L44" s="724"/>
      <c r="M44" s="719">
        <v>400</v>
      </c>
      <c r="N44" s="724"/>
      <c r="O44" s="724"/>
    </row>
    <row r="45" spans="1:256" ht="20.100000000000001" customHeight="1" thickBot="1" x14ac:dyDescent="0.35">
      <c r="B45" s="962">
        <v>8</v>
      </c>
      <c r="C45" s="965" t="s">
        <v>867</v>
      </c>
      <c r="D45" s="959"/>
      <c r="E45" s="959"/>
      <c r="F45" s="959"/>
      <c r="G45" s="959"/>
      <c r="H45" s="726" t="s">
        <v>82</v>
      </c>
      <c r="I45" s="711">
        <v>100</v>
      </c>
      <c r="J45" s="711">
        <v>100</v>
      </c>
      <c r="K45" s="728"/>
      <c r="L45" s="728"/>
      <c r="M45" s="728"/>
      <c r="N45" s="728"/>
      <c r="O45" s="737"/>
    </row>
    <row r="46" spans="1:256" ht="20.100000000000001" customHeight="1" x14ac:dyDescent="0.2">
      <c r="B46" s="963"/>
      <c r="C46" s="966"/>
      <c r="D46" s="960"/>
      <c r="E46" s="960"/>
      <c r="F46" s="960"/>
      <c r="G46" s="960"/>
      <c r="H46" s="714" t="s">
        <v>83</v>
      </c>
      <c r="I46" s="715"/>
      <c r="J46" s="715"/>
      <c r="K46" s="716"/>
      <c r="L46" s="716"/>
      <c r="M46" s="716"/>
      <c r="N46" s="716"/>
      <c r="O46" s="716"/>
    </row>
    <row r="47" spans="1:256" ht="18.75" x14ac:dyDescent="0.2">
      <c r="B47" s="963"/>
      <c r="C47" s="966"/>
      <c r="D47" s="960"/>
      <c r="E47" s="960"/>
      <c r="F47" s="960"/>
      <c r="G47" s="960"/>
      <c r="H47" s="731" t="s">
        <v>707</v>
      </c>
      <c r="I47" s="715"/>
      <c r="J47" s="715"/>
      <c r="K47" s="733"/>
      <c r="L47" s="733"/>
      <c r="M47" s="733"/>
      <c r="N47" s="733"/>
      <c r="O47" s="733"/>
    </row>
    <row r="48" spans="1:256" ht="19.5" thickBot="1" x14ac:dyDescent="0.25">
      <c r="B48" s="963"/>
      <c r="C48" s="966"/>
      <c r="D48" s="960"/>
      <c r="E48" s="960"/>
      <c r="F48" s="960"/>
      <c r="G48" s="960"/>
      <c r="H48" s="718" t="s">
        <v>23</v>
      </c>
      <c r="I48" s="735"/>
      <c r="J48" s="735"/>
      <c r="K48" s="720"/>
      <c r="L48" s="720"/>
      <c r="M48" s="720"/>
      <c r="N48" s="720"/>
      <c r="O48" s="720"/>
    </row>
    <row r="49" spans="2:15" ht="19.5" thickBot="1" x14ac:dyDescent="0.25">
      <c r="B49" s="964"/>
      <c r="C49" s="967"/>
      <c r="D49" s="961"/>
      <c r="E49" s="961"/>
      <c r="F49" s="961"/>
      <c r="G49" s="961"/>
      <c r="H49" s="722" t="s">
        <v>568</v>
      </c>
      <c r="I49" s="719">
        <v>100</v>
      </c>
      <c r="J49" s="719">
        <v>100</v>
      </c>
      <c r="K49" s="720"/>
      <c r="L49" s="724"/>
      <c r="M49" s="724"/>
      <c r="N49" s="724"/>
      <c r="O49" s="724"/>
    </row>
    <row r="50" spans="2:15" ht="19.5" thickBot="1" x14ac:dyDescent="0.35">
      <c r="B50" s="962">
        <v>9</v>
      </c>
      <c r="C50" s="965" t="s">
        <v>868</v>
      </c>
      <c r="D50" s="959"/>
      <c r="E50" s="959"/>
      <c r="F50" s="959"/>
      <c r="G50" s="959"/>
      <c r="H50" s="726" t="s">
        <v>82</v>
      </c>
      <c r="I50" s="711">
        <v>140</v>
      </c>
      <c r="J50" s="728"/>
      <c r="K50" s="711">
        <v>140</v>
      </c>
      <c r="L50" s="728"/>
      <c r="M50" s="728"/>
      <c r="N50" s="728"/>
      <c r="O50" s="737"/>
    </row>
    <row r="51" spans="2:15" ht="18.75" x14ac:dyDescent="0.2">
      <c r="B51" s="963"/>
      <c r="C51" s="966"/>
      <c r="D51" s="960"/>
      <c r="E51" s="960"/>
      <c r="F51" s="960"/>
      <c r="G51" s="960"/>
      <c r="H51" s="714" t="s">
        <v>83</v>
      </c>
      <c r="I51" s="715"/>
      <c r="J51" s="716"/>
      <c r="K51" s="715"/>
      <c r="L51" s="716"/>
      <c r="M51" s="716"/>
      <c r="N51" s="716"/>
      <c r="O51" s="716"/>
    </row>
    <row r="52" spans="2:15" ht="18.75" x14ac:dyDescent="0.2">
      <c r="B52" s="963"/>
      <c r="C52" s="966"/>
      <c r="D52" s="960"/>
      <c r="E52" s="960"/>
      <c r="F52" s="960"/>
      <c r="G52" s="960"/>
      <c r="H52" s="731" t="s">
        <v>707</v>
      </c>
      <c r="I52" s="715"/>
      <c r="J52" s="733"/>
      <c r="K52" s="715"/>
      <c r="L52" s="733"/>
      <c r="M52" s="733"/>
      <c r="N52" s="733"/>
      <c r="O52" s="733"/>
    </row>
    <row r="53" spans="2:15" ht="19.5" thickBot="1" x14ac:dyDescent="0.25">
      <c r="B53" s="963"/>
      <c r="C53" s="966"/>
      <c r="D53" s="960"/>
      <c r="E53" s="960"/>
      <c r="F53" s="960"/>
      <c r="G53" s="960"/>
      <c r="H53" s="718" t="s">
        <v>23</v>
      </c>
      <c r="I53" s="735"/>
      <c r="J53" s="720"/>
      <c r="K53" s="735"/>
      <c r="L53" s="720"/>
      <c r="M53" s="720"/>
      <c r="N53" s="720"/>
      <c r="O53" s="720"/>
    </row>
    <row r="54" spans="2:15" ht="19.5" thickBot="1" x14ac:dyDescent="0.25">
      <c r="B54" s="964"/>
      <c r="C54" s="967"/>
      <c r="D54" s="961"/>
      <c r="E54" s="961"/>
      <c r="F54" s="961"/>
      <c r="G54" s="961"/>
      <c r="H54" s="722" t="s">
        <v>568</v>
      </c>
      <c r="I54" s="719">
        <v>140</v>
      </c>
      <c r="J54" s="720"/>
      <c r="K54" s="719">
        <v>140</v>
      </c>
      <c r="L54" s="724"/>
      <c r="M54" s="724"/>
      <c r="N54" s="724"/>
      <c r="O54" s="724"/>
    </row>
    <row r="55" spans="2:15" ht="19.5" thickBot="1" x14ac:dyDescent="0.35">
      <c r="B55" s="962">
        <v>10</v>
      </c>
      <c r="C55" s="965" t="s">
        <v>869</v>
      </c>
      <c r="D55" s="959"/>
      <c r="E55" s="959"/>
      <c r="F55" s="959"/>
      <c r="G55" s="959"/>
      <c r="H55" s="726" t="s">
        <v>82</v>
      </c>
      <c r="I55" s="711">
        <v>100</v>
      </c>
      <c r="J55" s="728"/>
      <c r="K55" s="728"/>
      <c r="L55" s="728"/>
      <c r="M55" s="711">
        <v>100</v>
      </c>
      <c r="N55" s="711"/>
      <c r="O55" s="737"/>
    </row>
    <row r="56" spans="2:15" ht="18.75" x14ac:dyDescent="0.2">
      <c r="B56" s="963"/>
      <c r="C56" s="966"/>
      <c r="D56" s="960"/>
      <c r="E56" s="960"/>
      <c r="F56" s="960"/>
      <c r="G56" s="960"/>
      <c r="H56" s="714" t="s">
        <v>83</v>
      </c>
      <c r="I56" s="715"/>
      <c r="J56" s="716"/>
      <c r="K56" s="716"/>
      <c r="L56" s="716"/>
      <c r="M56" s="715"/>
      <c r="N56" s="715"/>
      <c r="O56" s="716"/>
    </row>
    <row r="57" spans="2:15" ht="18.75" x14ac:dyDescent="0.2">
      <c r="B57" s="963"/>
      <c r="C57" s="966"/>
      <c r="D57" s="960"/>
      <c r="E57" s="960"/>
      <c r="F57" s="960"/>
      <c r="G57" s="960"/>
      <c r="H57" s="731" t="s">
        <v>707</v>
      </c>
      <c r="I57" s="715">
        <v>100</v>
      </c>
      <c r="J57" s="733"/>
      <c r="K57" s="733"/>
      <c r="L57" s="733"/>
      <c r="M57" s="715">
        <v>100</v>
      </c>
      <c r="N57" s="715"/>
      <c r="O57" s="733"/>
    </row>
    <row r="58" spans="2:15" ht="19.5" thickBot="1" x14ac:dyDescent="0.25">
      <c r="B58" s="963"/>
      <c r="C58" s="966"/>
      <c r="D58" s="960"/>
      <c r="E58" s="960"/>
      <c r="F58" s="960"/>
      <c r="G58" s="960"/>
      <c r="H58" s="718" t="s">
        <v>23</v>
      </c>
      <c r="I58" s="735"/>
      <c r="J58" s="720"/>
      <c r="K58" s="720"/>
      <c r="L58" s="720"/>
      <c r="M58" s="735"/>
      <c r="N58" s="735"/>
      <c r="O58" s="720"/>
    </row>
    <row r="59" spans="2:15" ht="19.5" thickBot="1" x14ac:dyDescent="0.25">
      <c r="B59" s="964"/>
      <c r="C59" s="967"/>
      <c r="D59" s="961"/>
      <c r="E59" s="961"/>
      <c r="F59" s="961"/>
      <c r="G59" s="961"/>
      <c r="H59" s="722" t="s">
        <v>568</v>
      </c>
      <c r="I59" s="719">
        <v>200</v>
      </c>
      <c r="J59" s="720"/>
      <c r="K59" s="720"/>
      <c r="L59" s="724"/>
      <c r="M59" s="719">
        <v>200</v>
      </c>
      <c r="N59" s="719"/>
      <c r="O59" s="724"/>
    </row>
    <row r="60" spans="2:15" ht="19.5" thickBot="1" x14ac:dyDescent="0.35">
      <c r="B60" s="962">
        <v>11</v>
      </c>
      <c r="C60" s="965" t="s">
        <v>870</v>
      </c>
      <c r="D60" s="959"/>
      <c r="E60" s="959"/>
      <c r="F60" s="959"/>
      <c r="G60" s="959"/>
      <c r="H60" s="726" t="s">
        <v>82</v>
      </c>
      <c r="I60" s="711">
        <v>1200</v>
      </c>
      <c r="J60" s="728"/>
      <c r="K60" s="711">
        <v>1200</v>
      </c>
      <c r="L60" s="728"/>
      <c r="M60" s="728"/>
      <c r="N60" s="728"/>
      <c r="O60" s="737"/>
    </row>
    <row r="61" spans="2:15" ht="18.75" x14ac:dyDescent="0.2">
      <c r="B61" s="963"/>
      <c r="C61" s="966"/>
      <c r="D61" s="960"/>
      <c r="E61" s="960"/>
      <c r="F61" s="960"/>
      <c r="G61" s="960"/>
      <c r="H61" s="714" t="s">
        <v>83</v>
      </c>
      <c r="I61" s="715"/>
      <c r="J61" s="716"/>
      <c r="K61" s="715"/>
      <c r="L61" s="716"/>
      <c r="M61" s="716"/>
      <c r="N61" s="716"/>
      <c r="O61" s="716"/>
    </row>
    <row r="62" spans="2:15" ht="18.75" x14ac:dyDescent="0.2">
      <c r="B62" s="963"/>
      <c r="C62" s="966"/>
      <c r="D62" s="960"/>
      <c r="E62" s="960"/>
      <c r="F62" s="960"/>
      <c r="G62" s="960"/>
      <c r="H62" s="731" t="s">
        <v>707</v>
      </c>
      <c r="I62" s="715"/>
      <c r="J62" s="733"/>
      <c r="K62" s="715"/>
      <c r="L62" s="733"/>
      <c r="M62" s="733"/>
      <c r="N62" s="733"/>
      <c r="O62" s="733"/>
    </row>
    <row r="63" spans="2:15" ht="19.5" thickBot="1" x14ac:dyDescent="0.25">
      <c r="B63" s="963"/>
      <c r="C63" s="966"/>
      <c r="D63" s="960"/>
      <c r="E63" s="960"/>
      <c r="F63" s="960"/>
      <c r="G63" s="960"/>
      <c r="H63" s="718" t="s">
        <v>23</v>
      </c>
      <c r="I63" s="735"/>
      <c r="J63" s="720"/>
      <c r="K63" s="735"/>
      <c r="L63" s="720"/>
      <c r="M63" s="720"/>
      <c r="N63" s="720"/>
      <c r="O63" s="720"/>
    </row>
    <row r="64" spans="2:15" ht="19.5" thickBot="1" x14ac:dyDescent="0.25">
      <c r="B64" s="964"/>
      <c r="C64" s="967"/>
      <c r="D64" s="961"/>
      <c r="E64" s="961"/>
      <c r="F64" s="961"/>
      <c r="G64" s="961"/>
      <c r="H64" s="722" t="s">
        <v>568</v>
      </c>
      <c r="I64" s="719">
        <v>1200</v>
      </c>
      <c r="J64" s="720"/>
      <c r="K64" s="719">
        <v>1200</v>
      </c>
      <c r="L64" s="724"/>
      <c r="M64" s="724"/>
      <c r="N64" s="724"/>
      <c r="O64" s="724"/>
    </row>
    <row r="65" spans="2:15" ht="18.75" x14ac:dyDescent="0.2">
      <c r="B65" s="962">
        <v>12</v>
      </c>
      <c r="C65" s="965" t="s">
        <v>871</v>
      </c>
      <c r="D65" s="959"/>
      <c r="E65" s="959"/>
      <c r="F65" s="959"/>
      <c r="G65" s="959"/>
      <c r="H65" s="726" t="s">
        <v>82</v>
      </c>
      <c r="I65" s="711">
        <v>500</v>
      </c>
      <c r="J65" s="728"/>
      <c r="K65" s="728"/>
      <c r="L65" s="711">
        <v>500</v>
      </c>
      <c r="M65" s="728"/>
      <c r="N65" s="728"/>
      <c r="O65" s="728"/>
    </row>
    <row r="66" spans="2:15" ht="18.75" x14ac:dyDescent="0.2">
      <c r="B66" s="963"/>
      <c r="C66" s="966"/>
      <c r="D66" s="960"/>
      <c r="E66" s="960"/>
      <c r="F66" s="960"/>
      <c r="G66" s="960"/>
      <c r="H66" s="714" t="s">
        <v>83</v>
      </c>
      <c r="I66" s="715"/>
      <c r="J66" s="716"/>
      <c r="K66" s="716"/>
      <c r="L66" s="715"/>
      <c r="M66" s="716"/>
      <c r="N66" s="716"/>
      <c r="O66" s="716"/>
    </row>
    <row r="67" spans="2:15" ht="18.75" x14ac:dyDescent="0.2">
      <c r="B67" s="963"/>
      <c r="C67" s="966"/>
      <c r="D67" s="960"/>
      <c r="E67" s="960"/>
      <c r="F67" s="960"/>
      <c r="G67" s="960"/>
      <c r="H67" s="731" t="s">
        <v>707</v>
      </c>
      <c r="I67" s="715"/>
      <c r="J67" s="733"/>
      <c r="K67" s="733"/>
      <c r="L67" s="715"/>
      <c r="M67" s="733"/>
      <c r="N67" s="733"/>
      <c r="O67" s="733"/>
    </row>
    <row r="68" spans="2:15" ht="19.5" thickBot="1" x14ac:dyDescent="0.25">
      <c r="B68" s="963"/>
      <c r="C68" s="966"/>
      <c r="D68" s="960"/>
      <c r="E68" s="960"/>
      <c r="F68" s="960"/>
      <c r="G68" s="960"/>
      <c r="H68" s="718" t="s">
        <v>23</v>
      </c>
      <c r="I68" s="735"/>
      <c r="J68" s="720"/>
      <c r="K68" s="720"/>
      <c r="L68" s="735"/>
      <c r="M68" s="720"/>
      <c r="N68" s="720"/>
      <c r="O68" s="720"/>
    </row>
    <row r="69" spans="2:15" ht="19.5" thickBot="1" x14ac:dyDescent="0.25">
      <c r="B69" s="964"/>
      <c r="C69" s="967"/>
      <c r="D69" s="961"/>
      <c r="E69" s="961"/>
      <c r="F69" s="961"/>
      <c r="G69" s="961"/>
      <c r="H69" s="722" t="s">
        <v>568</v>
      </c>
      <c r="I69" s="719">
        <v>500</v>
      </c>
      <c r="J69" s="720"/>
      <c r="K69" s="720"/>
      <c r="L69" s="719">
        <v>500</v>
      </c>
      <c r="M69" s="724"/>
      <c r="N69" s="724"/>
      <c r="O69" s="724"/>
    </row>
    <row r="70" spans="2:15" ht="15.75" customHeight="1" x14ac:dyDescent="0.2">
      <c r="B70" s="962">
        <v>13</v>
      </c>
      <c r="C70" s="965" t="s">
        <v>872</v>
      </c>
      <c r="D70" s="959"/>
      <c r="E70" s="959"/>
      <c r="F70" s="959"/>
      <c r="G70" s="959"/>
      <c r="H70" s="726" t="s">
        <v>82</v>
      </c>
      <c r="I70" s="711">
        <v>500</v>
      </c>
      <c r="J70" s="728"/>
      <c r="K70" s="711">
        <v>500</v>
      </c>
      <c r="L70" s="728"/>
      <c r="M70" s="728"/>
      <c r="N70" s="728"/>
      <c r="O70" s="728"/>
    </row>
    <row r="71" spans="2:15" ht="18.75" x14ac:dyDescent="0.2">
      <c r="B71" s="963"/>
      <c r="C71" s="966"/>
      <c r="D71" s="960"/>
      <c r="E71" s="960"/>
      <c r="F71" s="960"/>
      <c r="G71" s="960"/>
      <c r="H71" s="714" t="s">
        <v>83</v>
      </c>
      <c r="I71" s="715"/>
      <c r="J71" s="716"/>
      <c r="K71" s="715"/>
      <c r="L71" s="716"/>
      <c r="M71" s="716"/>
      <c r="N71" s="716"/>
      <c r="O71" s="716"/>
    </row>
    <row r="72" spans="2:15" ht="18.75" x14ac:dyDescent="0.2">
      <c r="B72" s="963"/>
      <c r="C72" s="966"/>
      <c r="D72" s="960"/>
      <c r="E72" s="960"/>
      <c r="F72" s="960"/>
      <c r="G72" s="960"/>
      <c r="H72" s="731" t="s">
        <v>707</v>
      </c>
      <c r="I72" s="715"/>
      <c r="J72" s="733"/>
      <c r="K72" s="715"/>
      <c r="L72" s="733"/>
      <c r="M72" s="733"/>
      <c r="N72" s="733"/>
      <c r="O72" s="733"/>
    </row>
    <row r="73" spans="2:15" ht="19.5" thickBot="1" x14ac:dyDescent="0.25">
      <c r="B73" s="963"/>
      <c r="C73" s="966"/>
      <c r="D73" s="960"/>
      <c r="E73" s="960"/>
      <c r="F73" s="960"/>
      <c r="G73" s="960"/>
      <c r="H73" s="718" t="s">
        <v>23</v>
      </c>
      <c r="I73" s="735"/>
      <c r="J73" s="720"/>
      <c r="K73" s="735"/>
      <c r="L73" s="720"/>
      <c r="M73" s="720"/>
      <c r="N73" s="720"/>
      <c r="O73" s="720"/>
    </row>
    <row r="74" spans="2:15" ht="19.5" thickBot="1" x14ac:dyDescent="0.25">
      <c r="B74" s="964"/>
      <c r="C74" s="967"/>
      <c r="D74" s="961"/>
      <c r="E74" s="961"/>
      <c r="F74" s="961"/>
      <c r="G74" s="961"/>
      <c r="H74" s="722" t="s">
        <v>568</v>
      </c>
      <c r="I74" s="719">
        <v>500</v>
      </c>
      <c r="J74" s="720"/>
      <c r="K74" s="719">
        <v>500</v>
      </c>
      <c r="L74" s="724"/>
      <c r="M74" s="724"/>
      <c r="N74" s="724"/>
      <c r="O74" s="724"/>
    </row>
    <row r="75" spans="2:15" ht="18.75" x14ac:dyDescent="0.2">
      <c r="B75" s="962">
        <v>14</v>
      </c>
      <c r="C75" s="965" t="s">
        <v>873</v>
      </c>
      <c r="D75" s="959"/>
      <c r="E75" s="959"/>
      <c r="F75" s="959"/>
      <c r="G75" s="959"/>
      <c r="H75" s="726" t="s">
        <v>82</v>
      </c>
      <c r="I75" s="711">
        <v>160</v>
      </c>
      <c r="J75" s="728"/>
      <c r="K75" s="711">
        <v>160</v>
      </c>
      <c r="L75" s="728"/>
      <c r="M75" s="728"/>
      <c r="N75" s="728"/>
      <c r="O75" s="728"/>
    </row>
    <row r="76" spans="2:15" ht="18.75" x14ac:dyDescent="0.2">
      <c r="B76" s="963"/>
      <c r="C76" s="966"/>
      <c r="D76" s="960"/>
      <c r="E76" s="960"/>
      <c r="F76" s="960"/>
      <c r="G76" s="960"/>
      <c r="H76" s="714" t="s">
        <v>83</v>
      </c>
      <c r="I76" s="715"/>
      <c r="J76" s="716"/>
      <c r="K76" s="715"/>
      <c r="L76" s="716"/>
      <c r="M76" s="716"/>
      <c r="N76" s="716"/>
      <c r="O76" s="716"/>
    </row>
    <row r="77" spans="2:15" ht="18.75" x14ac:dyDescent="0.2">
      <c r="B77" s="963"/>
      <c r="C77" s="966"/>
      <c r="D77" s="960"/>
      <c r="E77" s="960"/>
      <c r="F77" s="960"/>
      <c r="G77" s="960"/>
      <c r="H77" s="731" t="s">
        <v>707</v>
      </c>
      <c r="I77" s="715"/>
      <c r="J77" s="733"/>
      <c r="K77" s="715"/>
      <c r="L77" s="733"/>
      <c r="M77" s="733"/>
      <c r="N77" s="733"/>
      <c r="O77" s="733"/>
    </row>
    <row r="78" spans="2:15" ht="19.5" thickBot="1" x14ac:dyDescent="0.25">
      <c r="B78" s="963"/>
      <c r="C78" s="966"/>
      <c r="D78" s="960"/>
      <c r="E78" s="960"/>
      <c r="F78" s="960"/>
      <c r="G78" s="960"/>
      <c r="H78" s="718" t="s">
        <v>23</v>
      </c>
      <c r="I78" s="735"/>
      <c r="J78" s="720"/>
      <c r="K78" s="735"/>
      <c r="L78" s="720"/>
      <c r="M78" s="720"/>
      <c r="N78" s="720"/>
      <c r="O78" s="720"/>
    </row>
    <row r="79" spans="2:15" ht="19.5" thickBot="1" x14ac:dyDescent="0.25">
      <c r="B79" s="964"/>
      <c r="C79" s="967"/>
      <c r="D79" s="961"/>
      <c r="E79" s="961"/>
      <c r="F79" s="961"/>
      <c r="G79" s="961"/>
      <c r="H79" s="722" t="s">
        <v>568</v>
      </c>
      <c r="I79" s="719">
        <v>160</v>
      </c>
      <c r="J79" s="720"/>
      <c r="K79" s="719">
        <v>160</v>
      </c>
      <c r="L79" s="724"/>
      <c r="M79" s="724"/>
      <c r="N79" s="724"/>
      <c r="O79" s="724"/>
    </row>
    <row r="80" spans="2:15" ht="18.75" x14ac:dyDescent="0.2">
      <c r="B80" s="962">
        <v>15</v>
      </c>
      <c r="C80" s="965" t="s">
        <v>874</v>
      </c>
      <c r="D80" s="959"/>
      <c r="E80" s="959"/>
      <c r="F80" s="959"/>
      <c r="G80" s="959"/>
      <c r="H80" s="726" t="s">
        <v>82</v>
      </c>
      <c r="I80" s="711">
        <v>300</v>
      </c>
      <c r="J80" s="728"/>
      <c r="K80" s="728"/>
      <c r="L80" s="711">
        <v>300</v>
      </c>
      <c r="M80" s="728"/>
      <c r="N80" s="728"/>
      <c r="O80" s="728"/>
    </row>
    <row r="81" spans="2:15" ht="18.75" x14ac:dyDescent="0.2">
      <c r="B81" s="963"/>
      <c r="C81" s="966"/>
      <c r="D81" s="960"/>
      <c r="E81" s="960"/>
      <c r="F81" s="960"/>
      <c r="G81" s="960"/>
      <c r="H81" s="714" t="s">
        <v>83</v>
      </c>
      <c r="I81" s="715"/>
      <c r="J81" s="716"/>
      <c r="K81" s="716"/>
      <c r="L81" s="715"/>
      <c r="M81" s="716"/>
      <c r="N81" s="716"/>
      <c r="O81" s="716"/>
    </row>
    <row r="82" spans="2:15" ht="18.75" x14ac:dyDescent="0.2">
      <c r="B82" s="963"/>
      <c r="C82" s="966"/>
      <c r="D82" s="960"/>
      <c r="E82" s="960"/>
      <c r="F82" s="960"/>
      <c r="G82" s="960"/>
      <c r="H82" s="731" t="s">
        <v>707</v>
      </c>
      <c r="I82" s="715"/>
      <c r="J82" s="733"/>
      <c r="K82" s="733"/>
      <c r="L82" s="715"/>
      <c r="M82" s="733"/>
      <c r="N82" s="733"/>
      <c r="O82" s="733"/>
    </row>
    <row r="83" spans="2:15" ht="19.5" thickBot="1" x14ac:dyDescent="0.25">
      <c r="B83" s="963"/>
      <c r="C83" s="966"/>
      <c r="D83" s="960"/>
      <c r="E83" s="960"/>
      <c r="F83" s="960"/>
      <c r="G83" s="960"/>
      <c r="H83" s="718" t="s">
        <v>23</v>
      </c>
      <c r="I83" s="735"/>
      <c r="J83" s="720"/>
      <c r="K83" s="720"/>
      <c r="L83" s="735"/>
      <c r="M83" s="720"/>
      <c r="N83" s="720"/>
      <c r="O83" s="720"/>
    </row>
    <row r="84" spans="2:15" ht="19.5" thickBot="1" x14ac:dyDescent="0.25">
      <c r="B84" s="964"/>
      <c r="C84" s="967"/>
      <c r="D84" s="961"/>
      <c r="E84" s="961"/>
      <c r="F84" s="961"/>
      <c r="G84" s="961"/>
      <c r="H84" s="722" t="s">
        <v>568</v>
      </c>
      <c r="I84" s="719">
        <v>300</v>
      </c>
      <c r="J84" s="720"/>
      <c r="K84" s="720"/>
      <c r="L84" s="719">
        <v>300</v>
      </c>
      <c r="M84" s="724"/>
      <c r="N84" s="724"/>
      <c r="O84" s="724"/>
    </row>
    <row r="85" spans="2:15" ht="15.75" customHeight="1" x14ac:dyDescent="0.2">
      <c r="B85" s="962">
        <v>16</v>
      </c>
      <c r="C85" s="965" t="s">
        <v>875</v>
      </c>
      <c r="D85" s="959"/>
      <c r="E85" s="959"/>
      <c r="F85" s="959"/>
      <c r="G85" s="959"/>
      <c r="H85" s="726" t="s">
        <v>82</v>
      </c>
      <c r="I85" s="711">
        <v>50</v>
      </c>
      <c r="J85" s="711">
        <v>50</v>
      </c>
      <c r="K85" s="728"/>
      <c r="L85" s="728"/>
      <c r="M85" s="728"/>
      <c r="N85" s="728"/>
      <c r="O85" s="728"/>
    </row>
    <row r="86" spans="2:15" ht="18.75" x14ac:dyDescent="0.2">
      <c r="B86" s="963"/>
      <c r="C86" s="966"/>
      <c r="D86" s="960"/>
      <c r="E86" s="960"/>
      <c r="F86" s="960"/>
      <c r="G86" s="960"/>
      <c r="H86" s="714" t="s">
        <v>83</v>
      </c>
      <c r="I86" s="715"/>
      <c r="J86" s="715"/>
      <c r="K86" s="716"/>
      <c r="L86" s="716"/>
      <c r="M86" s="716"/>
      <c r="N86" s="716"/>
      <c r="O86" s="716"/>
    </row>
    <row r="87" spans="2:15" ht="18.75" x14ac:dyDescent="0.2">
      <c r="B87" s="963"/>
      <c r="C87" s="966"/>
      <c r="D87" s="960"/>
      <c r="E87" s="960"/>
      <c r="F87" s="960"/>
      <c r="G87" s="960"/>
      <c r="H87" s="731" t="s">
        <v>707</v>
      </c>
      <c r="I87" s="715"/>
      <c r="J87" s="715"/>
      <c r="K87" s="733"/>
      <c r="L87" s="733"/>
      <c r="M87" s="733"/>
      <c r="N87" s="733"/>
      <c r="O87" s="733"/>
    </row>
    <row r="88" spans="2:15" ht="19.5" thickBot="1" x14ac:dyDescent="0.25">
      <c r="B88" s="963"/>
      <c r="C88" s="966"/>
      <c r="D88" s="960"/>
      <c r="E88" s="960"/>
      <c r="F88" s="960"/>
      <c r="G88" s="960"/>
      <c r="H88" s="718" t="s">
        <v>23</v>
      </c>
      <c r="I88" s="735"/>
      <c r="J88" s="735"/>
      <c r="K88" s="720"/>
      <c r="L88" s="720"/>
      <c r="M88" s="720"/>
      <c r="N88" s="720"/>
      <c r="O88" s="720"/>
    </row>
    <row r="89" spans="2:15" ht="19.5" thickBot="1" x14ac:dyDescent="0.25">
      <c r="B89" s="964"/>
      <c r="C89" s="967"/>
      <c r="D89" s="961"/>
      <c r="E89" s="961"/>
      <c r="F89" s="961"/>
      <c r="G89" s="961"/>
      <c r="H89" s="722" t="s">
        <v>568</v>
      </c>
      <c r="I89" s="719">
        <v>50</v>
      </c>
      <c r="J89" s="719">
        <v>50</v>
      </c>
      <c r="K89" s="720"/>
      <c r="L89" s="724"/>
      <c r="M89" s="724"/>
      <c r="N89" s="724"/>
      <c r="O89" s="724"/>
    </row>
    <row r="90" spans="2:15" ht="18.75" x14ac:dyDescent="0.2">
      <c r="B90" s="962">
        <v>17</v>
      </c>
      <c r="C90" s="965" t="s">
        <v>876</v>
      </c>
      <c r="D90" s="959"/>
      <c r="E90" s="959"/>
      <c r="F90" s="959"/>
      <c r="G90" s="959"/>
      <c r="H90" s="726" t="s">
        <v>82</v>
      </c>
      <c r="I90" s="711">
        <v>200</v>
      </c>
      <c r="J90" s="711">
        <v>200</v>
      </c>
      <c r="K90" s="728"/>
      <c r="L90" s="728"/>
      <c r="M90" s="728"/>
      <c r="N90" s="728"/>
      <c r="O90" s="728"/>
    </row>
    <row r="91" spans="2:15" ht="18.75" x14ac:dyDescent="0.2">
      <c r="B91" s="963"/>
      <c r="C91" s="966"/>
      <c r="D91" s="960"/>
      <c r="E91" s="960"/>
      <c r="F91" s="960"/>
      <c r="G91" s="960"/>
      <c r="H91" s="714" t="s">
        <v>83</v>
      </c>
      <c r="I91" s="715"/>
      <c r="J91" s="715"/>
      <c r="K91" s="716"/>
      <c r="L91" s="716"/>
      <c r="M91" s="716"/>
      <c r="N91" s="716"/>
      <c r="O91" s="716"/>
    </row>
    <row r="92" spans="2:15" ht="18.75" x14ac:dyDescent="0.2">
      <c r="B92" s="963"/>
      <c r="C92" s="966"/>
      <c r="D92" s="960"/>
      <c r="E92" s="960"/>
      <c r="F92" s="960"/>
      <c r="G92" s="960"/>
      <c r="H92" s="731" t="s">
        <v>707</v>
      </c>
      <c r="I92" s="715"/>
      <c r="J92" s="715"/>
      <c r="K92" s="733"/>
      <c r="L92" s="733"/>
      <c r="M92" s="733"/>
      <c r="N92" s="733"/>
      <c r="O92" s="733"/>
    </row>
    <row r="93" spans="2:15" ht="19.5" thickBot="1" x14ac:dyDescent="0.25">
      <c r="B93" s="963"/>
      <c r="C93" s="966"/>
      <c r="D93" s="960"/>
      <c r="E93" s="960"/>
      <c r="F93" s="960"/>
      <c r="G93" s="960"/>
      <c r="H93" s="718" t="s">
        <v>23</v>
      </c>
      <c r="I93" s="735"/>
      <c r="J93" s="735"/>
      <c r="K93" s="720"/>
      <c r="L93" s="720"/>
      <c r="M93" s="720"/>
      <c r="N93" s="720"/>
      <c r="O93" s="720"/>
    </row>
    <row r="94" spans="2:15" ht="19.5" thickBot="1" x14ac:dyDescent="0.25">
      <c r="B94" s="964"/>
      <c r="C94" s="967"/>
      <c r="D94" s="961"/>
      <c r="E94" s="961"/>
      <c r="F94" s="961"/>
      <c r="G94" s="961"/>
      <c r="H94" s="722" t="s">
        <v>568</v>
      </c>
      <c r="I94" s="719">
        <v>200</v>
      </c>
      <c r="J94" s="719">
        <v>200</v>
      </c>
      <c r="K94" s="720"/>
      <c r="L94" s="724"/>
      <c r="M94" s="724"/>
      <c r="N94" s="724"/>
      <c r="O94" s="724"/>
    </row>
    <row r="95" spans="2:15" ht="18.75" x14ac:dyDescent="0.2">
      <c r="B95" s="962">
        <v>18</v>
      </c>
      <c r="C95" s="965" t="s">
        <v>906</v>
      </c>
      <c r="D95" s="959"/>
      <c r="E95" s="959"/>
      <c r="F95" s="959"/>
      <c r="G95" s="959"/>
      <c r="H95" s="726" t="s">
        <v>82</v>
      </c>
      <c r="I95" s="711">
        <v>500</v>
      </c>
      <c r="J95" s="728"/>
      <c r="K95" s="728"/>
      <c r="L95" s="728">
        <v>500</v>
      </c>
      <c r="M95" s="728"/>
      <c r="N95" s="728"/>
      <c r="O95" s="728"/>
    </row>
    <row r="96" spans="2:15" ht="18.75" x14ac:dyDescent="0.2">
      <c r="B96" s="963"/>
      <c r="C96" s="966"/>
      <c r="D96" s="960"/>
      <c r="E96" s="960"/>
      <c r="F96" s="960"/>
      <c r="G96" s="960"/>
      <c r="H96" s="714" t="s">
        <v>83</v>
      </c>
      <c r="I96" s="715"/>
      <c r="J96" s="716"/>
      <c r="K96" s="716"/>
      <c r="L96" s="716"/>
      <c r="M96" s="716"/>
      <c r="N96" s="716"/>
      <c r="O96" s="716"/>
    </row>
    <row r="97" spans="2:15" ht="18.75" x14ac:dyDescent="0.2">
      <c r="B97" s="963"/>
      <c r="C97" s="966"/>
      <c r="D97" s="960"/>
      <c r="E97" s="960"/>
      <c r="F97" s="960"/>
      <c r="G97" s="960"/>
      <c r="H97" s="731" t="s">
        <v>707</v>
      </c>
      <c r="I97" s="715"/>
      <c r="J97" s="733"/>
      <c r="K97" s="733"/>
      <c r="L97" s="733"/>
      <c r="M97" s="733"/>
      <c r="N97" s="733"/>
      <c r="O97" s="733"/>
    </row>
    <row r="98" spans="2:15" ht="19.5" thickBot="1" x14ac:dyDescent="0.25">
      <c r="B98" s="963"/>
      <c r="C98" s="966"/>
      <c r="D98" s="960"/>
      <c r="E98" s="960"/>
      <c r="F98" s="960"/>
      <c r="G98" s="960"/>
      <c r="H98" s="718" t="s">
        <v>23</v>
      </c>
      <c r="I98" s="735"/>
      <c r="J98" s="720"/>
      <c r="K98" s="720"/>
      <c r="L98" s="720"/>
      <c r="M98" s="720"/>
      <c r="N98" s="720"/>
      <c r="O98" s="720"/>
    </row>
    <row r="99" spans="2:15" ht="19.5" thickBot="1" x14ac:dyDescent="0.25">
      <c r="B99" s="964"/>
      <c r="C99" s="967"/>
      <c r="D99" s="961"/>
      <c r="E99" s="961"/>
      <c r="F99" s="961"/>
      <c r="G99" s="961"/>
      <c r="H99" s="722" t="s">
        <v>568</v>
      </c>
      <c r="I99" s="719">
        <v>500</v>
      </c>
      <c r="J99" s="720"/>
      <c r="K99" s="720"/>
      <c r="L99" s="724">
        <v>500</v>
      </c>
      <c r="M99" s="724"/>
      <c r="N99" s="724"/>
      <c r="O99" s="724"/>
    </row>
    <row r="100" spans="2:15" ht="18.75" x14ac:dyDescent="0.2">
      <c r="B100" s="962">
        <v>19</v>
      </c>
      <c r="C100" s="965"/>
      <c r="D100" s="959"/>
      <c r="E100" s="959"/>
      <c r="F100" s="959"/>
      <c r="G100" s="959"/>
      <c r="H100" s="726" t="s">
        <v>82</v>
      </c>
      <c r="I100" s="711"/>
      <c r="J100" s="728"/>
      <c r="K100" s="728"/>
      <c r="L100" s="728"/>
      <c r="M100" s="728"/>
      <c r="N100" s="728"/>
      <c r="O100" s="728"/>
    </row>
    <row r="101" spans="2:15" ht="18.75" x14ac:dyDescent="0.2">
      <c r="B101" s="963"/>
      <c r="C101" s="966"/>
      <c r="D101" s="960"/>
      <c r="E101" s="960"/>
      <c r="F101" s="960"/>
      <c r="G101" s="960"/>
      <c r="H101" s="714" t="s">
        <v>83</v>
      </c>
      <c r="I101" s="715"/>
      <c r="J101" s="716"/>
      <c r="K101" s="716"/>
      <c r="L101" s="716"/>
      <c r="M101" s="716"/>
      <c r="N101" s="716"/>
      <c r="O101" s="716"/>
    </row>
    <row r="102" spans="2:15" ht="18.75" x14ac:dyDescent="0.2">
      <c r="B102" s="963"/>
      <c r="C102" s="966"/>
      <c r="D102" s="960"/>
      <c r="E102" s="960"/>
      <c r="F102" s="960"/>
      <c r="G102" s="960"/>
      <c r="H102" s="731" t="s">
        <v>707</v>
      </c>
      <c r="I102" s="715"/>
      <c r="J102" s="733"/>
      <c r="K102" s="733"/>
      <c r="L102" s="733"/>
      <c r="M102" s="733"/>
      <c r="N102" s="733"/>
      <c r="O102" s="733"/>
    </row>
    <row r="103" spans="2:15" ht="19.5" thickBot="1" x14ac:dyDescent="0.25">
      <c r="B103" s="963"/>
      <c r="C103" s="966"/>
      <c r="D103" s="960"/>
      <c r="E103" s="960"/>
      <c r="F103" s="960"/>
      <c r="G103" s="960"/>
      <c r="H103" s="718" t="s">
        <v>23</v>
      </c>
      <c r="I103" s="735"/>
      <c r="J103" s="720"/>
      <c r="K103" s="720"/>
      <c r="L103" s="720"/>
      <c r="M103" s="720"/>
      <c r="N103" s="720"/>
      <c r="O103" s="720"/>
    </row>
    <row r="104" spans="2:15" ht="19.5" thickBot="1" x14ac:dyDescent="0.25">
      <c r="B104" s="964"/>
      <c r="C104" s="967"/>
      <c r="D104" s="961"/>
      <c r="E104" s="961"/>
      <c r="F104" s="961"/>
      <c r="G104" s="961"/>
      <c r="H104" s="722" t="s">
        <v>568</v>
      </c>
      <c r="I104" s="719"/>
      <c r="J104" s="719"/>
      <c r="K104" s="719"/>
      <c r="L104" s="719"/>
      <c r="M104" s="719"/>
      <c r="N104" s="719">
        <f t="shared" ref="N104:O104" si="0">N14+N19+N24+N29+N34+N39+N44+N49+N54+N59+N64+N69+N74+N79+N84+N89+N94</f>
        <v>0</v>
      </c>
      <c r="O104" s="719">
        <f t="shared" si="0"/>
        <v>0</v>
      </c>
    </row>
    <row r="105" spans="2:15" ht="19.5" thickBot="1" x14ac:dyDescent="0.35">
      <c r="B105" s="982" t="s">
        <v>752</v>
      </c>
      <c r="C105" s="982"/>
      <c r="D105" s="982"/>
      <c r="E105" s="982"/>
      <c r="F105" s="738"/>
      <c r="G105" s="739"/>
      <c r="H105" s="740"/>
      <c r="I105" s="719">
        <v>15650</v>
      </c>
      <c r="J105" s="719">
        <v>3950</v>
      </c>
      <c r="K105" s="719">
        <v>6100</v>
      </c>
      <c r="L105" s="719">
        <v>5000</v>
      </c>
      <c r="M105" s="719">
        <v>600</v>
      </c>
      <c r="N105" s="719"/>
      <c r="O105" s="719"/>
    </row>
    <row r="106" spans="2:15" ht="15.75" x14ac:dyDescent="0.25">
      <c r="B106" s="59"/>
      <c r="C106" s="59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</row>
  </sheetData>
  <mergeCells count="127">
    <mergeCell ref="B105:E105"/>
    <mergeCell ref="B100:B104"/>
    <mergeCell ref="C100:C104"/>
    <mergeCell ref="D100:D104"/>
    <mergeCell ref="E100:E104"/>
    <mergeCell ref="F100:F104"/>
    <mergeCell ref="G100:G104"/>
    <mergeCell ref="B25:B29"/>
    <mergeCell ref="C25:C29"/>
    <mergeCell ref="D25:D29"/>
    <mergeCell ref="E25:E29"/>
    <mergeCell ref="F25:F29"/>
    <mergeCell ref="G25:G29"/>
    <mergeCell ref="B30:B34"/>
    <mergeCell ref="C30:C34"/>
    <mergeCell ref="D30:D34"/>
    <mergeCell ref="E30:E34"/>
    <mergeCell ref="F30:F34"/>
    <mergeCell ref="G30:G34"/>
    <mergeCell ref="B35:B39"/>
    <mergeCell ref="C35:C39"/>
    <mergeCell ref="D35:D39"/>
    <mergeCell ref="E35:E39"/>
    <mergeCell ref="F35:F39"/>
    <mergeCell ref="G20:G24"/>
    <mergeCell ref="B15:B19"/>
    <mergeCell ref="C15:C19"/>
    <mergeCell ref="D15:D19"/>
    <mergeCell ref="E15:E19"/>
    <mergeCell ref="F15:F19"/>
    <mergeCell ref="G15:G19"/>
    <mergeCell ref="B20:B24"/>
    <mergeCell ref="C20:C24"/>
    <mergeCell ref="D20:D24"/>
    <mergeCell ref="E20:E24"/>
    <mergeCell ref="F20:F24"/>
    <mergeCell ref="G10:G14"/>
    <mergeCell ref="B10:B14"/>
    <mergeCell ref="C10:C14"/>
    <mergeCell ref="D10:D14"/>
    <mergeCell ref="E10:E14"/>
    <mergeCell ref="F10:F14"/>
    <mergeCell ref="B5:O5"/>
    <mergeCell ref="B8:B9"/>
    <mergeCell ref="C8:C9"/>
    <mergeCell ref="D8:D9"/>
    <mergeCell ref="E8:E9"/>
    <mergeCell ref="F8:F9"/>
    <mergeCell ref="G8:G9"/>
    <mergeCell ref="H8:H9"/>
    <mergeCell ref="I8:I9"/>
    <mergeCell ref="J8:M8"/>
    <mergeCell ref="N8:N9"/>
    <mergeCell ref="O8:O9"/>
    <mergeCell ref="G35:G39"/>
    <mergeCell ref="B40:B44"/>
    <mergeCell ref="C40:C44"/>
    <mergeCell ref="D40:D44"/>
    <mergeCell ref="E40:E44"/>
    <mergeCell ref="F40:F44"/>
    <mergeCell ref="G40:G44"/>
    <mergeCell ref="G45:G49"/>
    <mergeCell ref="B50:B54"/>
    <mergeCell ref="C50:C54"/>
    <mergeCell ref="D50:D54"/>
    <mergeCell ref="E50:E54"/>
    <mergeCell ref="F50:F54"/>
    <mergeCell ref="G50:G54"/>
    <mergeCell ref="B45:B49"/>
    <mergeCell ref="C45:C49"/>
    <mergeCell ref="D45:D49"/>
    <mergeCell ref="E45:E49"/>
    <mergeCell ref="F45:F49"/>
    <mergeCell ref="B65:B69"/>
    <mergeCell ref="C65:C69"/>
    <mergeCell ref="D65:D69"/>
    <mergeCell ref="E65:E69"/>
    <mergeCell ref="F65:F69"/>
    <mergeCell ref="G65:G69"/>
    <mergeCell ref="B55:B59"/>
    <mergeCell ref="C55:C59"/>
    <mergeCell ref="D55:D59"/>
    <mergeCell ref="E55:E59"/>
    <mergeCell ref="F55:F59"/>
    <mergeCell ref="G55:G59"/>
    <mergeCell ref="B60:B64"/>
    <mergeCell ref="C60:C64"/>
    <mergeCell ref="D60:D64"/>
    <mergeCell ref="E60:E64"/>
    <mergeCell ref="F60:F64"/>
    <mergeCell ref="G60:G64"/>
    <mergeCell ref="G70:G74"/>
    <mergeCell ref="B75:B79"/>
    <mergeCell ref="C75:C79"/>
    <mergeCell ref="D75:D79"/>
    <mergeCell ref="E75:E79"/>
    <mergeCell ref="F75:F79"/>
    <mergeCell ref="G75:G79"/>
    <mergeCell ref="B70:B74"/>
    <mergeCell ref="C70:C74"/>
    <mergeCell ref="D70:D74"/>
    <mergeCell ref="E70:E74"/>
    <mergeCell ref="F70:F74"/>
    <mergeCell ref="G80:G84"/>
    <mergeCell ref="B85:B89"/>
    <mergeCell ref="C85:C89"/>
    <mergeCell ref="D85:D89"/>
    <mergeCell ref="E85:E89"/>
    <mergeCell ref="F85:F89"/>
    <mergeCell ref="G85:G89"/>
    <mergeCell ref="B80:B84"/>
    <mergeCell ref="C80:C84"/>
    <mergeCell ref="D80:D84"/>
    <mergeCell ref="E80:E84"/>
    <mergeCell ref="F80:F84"/>
    <mergeCell ref="G90:G94"/>
    <mergeCell ref="B95:B99"/>
    <mergeCell ref="C95:C99"/>
    <mergeCell ref="D95:D99"/>
    <mergeCell ref="E95:E99"/>
    <mergeCell ref="F95:F99"/>
    <mergeCell ref="G95:G99"/>
    <mergeCell ref="B90:B94"/>
    <mergeCell ref="C90:C94"/>
    <mergeCell ref="D90:D94"/>
    <mergeCell ref="E90:E94"/>
    <mergeCell ref="F90:F94"/>
  </mergeCells>
  <phoneticPr fontId="5" type="noConversion"/>
  <conditionalFormatting sqref="N34">
    <cfRule type="expression" dxfId="139" priority="125" stopIfTrue="1">
      <formula>$J$2&gt;0</formula>
    </cfRule>
  </conditionalFormatting>
  <conditionalFormatting sqref="N10:N14">
    <cfRule type="expression" dxfId="138" priority="161" stopIfTrue="1">
      <formula>$J$2&gt;0</formula>
    </cfRule>
  </conditionalFormatting>
  <conditionalFormatting sqref="O10:O14">
    <cfRule type="expression" dxfId="137" priority="162" stopIfTrue="1">
      <formula>$N$2&gt;0</formula>
    </cfRule>
  </conditionalFormatting>
  <conditionalFormatting sqref="O10:O14">
    <cfRule type="expression" dxfId="136" priority="163" stopIfTrue="1">
      <formula>$O$2&gt;0</formula>
    </cfRule>
  </conditionalFormatting>
  <conditionalFormatting sqref="N10:N14">
    <cfRule type="expression" dxfId="135" priority="164" stopIfTrue="1">
      <formula>#REF!&gt;0</formula>
    </cfRule>
  </conditionalFormatting>
  <conditionalFormatting sqref="N15:N18">
    <cfRule type="expression" dxfId="134" priority="157" stopIfTrue="1">
      <formula>$J$2&gt;0</formula>
    </cfRule>
  </conditionalFormatting>
  <conditionalFormatting sqref="O15:O18">
    <cfRule type="expression" dxfId="133" priority="158" stopIfTrue="1">
      <formula>$N$2&gt;0</formula>
    </cfRule>
  </conditionalFormatting>
  <conditionalFormatting sqref="O15:O18">
    <cfRule type="expression" dxfId="132" priority="159" stopIfTrue="1">
      <formula>$O$2&gt;0</formula>
    </cfRule>
  </conditionalFormatting>
  <conditionalFormatting sqref="N15:N18">
    <cfRule type="expression" dxfId="131" priority="160" stopIfTrue="1">
      <formula>#REF!&gt;0</formula>
    </cfRule>
  </conditionalFormatting>
  <conditionalFormatting sqref="N20:N23">
    <cfRule type="expression" dxfId="130" priority="153" stopIfTrue="1">
      <formula>$J$2&gt;0</formula>
    </cfRule>
  </conditionalFormatting>
  <conditionalFormatting sqref="O20:O23">
    <cfRule type="expression" dxfId="129" priority="154" stopIfTrue="1">
      <formula>$N$2&gt;0</formula>
    </cfRule>
  </conditionalFormatting>
  <conditionalFormatting sqref="O20:O23">
    <cfRule type="expression" dxfId="128" priority="155" stopIfTrue="1">
      <formula>$O$2&gt;0</formula>
    </cfRule>
  </conditionalFormatting>
  <conditionalFormatting sqref="N20:N23">
    <cfRule type="expression" dxfId="127" priority="156" stopIfTrue="1">
      <formula>#REF!&gt;0</formula>
    </cfRule>
  </conditionalFormatting>
  <conditionalFormatting sqref="N25:N28">
    <cfRule type="expression" dxfId="126" priority="149" stopIfTrue="1">
      <formula>$J$2&gt;0</formula>
    </cfRule>
  </conditionalFormatting>
  <conditionalFormatting sqref="O25:O28">
    <cfRule type="expression" dxfId="125" priority="150" stopIfTrue="1">
      <formula>$N$2&gt;0</formula>
    </cfRule>
  </conditionalFormatting>
  <conditionalFormatting sqref="O25:O28">
    <cfRule type="expression" dxfId="124" priority="151" stopIfTrue="1">
      <formula>$O$2&gt;0</formula>
    </cfRule>
  </conditionalFormatting>
  <conditionalFormatting sqref="N25:N28">
    <cfRule type="expression" dxfId="123" priority="152" stopIfTrue="1">
      <formula>#REF!&gt;0</formula>
    </cfRule>
  </conditionalFormatting>
  <conditionalFormatting sqref="N19">
    <cfRule type="expression" dxfId="122" priority="141" stopIfTrue="1">
      <formula>$J$2&gt;0</formula>
    </cfRule>
  </conditionalFormatting>
  <conditionalFormatting sqref="O30:O33">
    <cfRule type="expression" dxfId="121" priority="146" stopIfTrue="1">
      <formula>$N$2&gt;0</formula>
    </cfRule>
  </conditionalFormatting>
  <conditionalFormatting sqref="O30:O33">
    <cfRule type="expression" dxfId="120" priority="147" stopIfTrue="1">
      <formula>$O$2&gt;0</formula>
    </cfRule>
  </conditionalFormatting>
  <conditionalFormatting sqref="N19">
    <cfRule type="expression" dxfId="119" priority="144" stopIfTrue="1">
      <formula>#REF!&gt;0</formula>
    </cfRule>
  </conditionalFormatting>
  <conditionalFormatting sqref="O19">
    <cfRule type="expression" dxfId="118" priority="142" stopIfTrue="1">
      <formula>$N$2&gt;0</formula>
    </cfRule>
  </conditionalFormatting>
  <conditionalFormatting sqref="O19">
    <cfRule type="expression" dxfId="117" priority="143" stopIfTrue="1">
      <formula>$O$2&gt;0</formula>
    </cfRule>
  </conditionalFormatting>
  <conditionalFormatting sqref="N24">
    <cfRule type="expression" dxfId="116" priority="137" stopIfTrue="1">
      <formula>$J$2&gt;0</formula>
    </cfRule>
  </conditionalFormatting>
  <conditionalFormatting sqref="O24">
    <cfRule type="expression" dxfId="115" priority="138" stopIfTrue="1">
      <formula>$N$2&gt;0</formula>
    </cfRule>
  </conditionalFormatting>
  <conditionalFormatting sqref="O24">
    <cfRule type="expression" dxfId="114" priority="139" stopIfTrue="1">
      <formula>$O$2&gt;0</formula>
    </cfRule>
  </conditionalFormatting>
  <conditionalFormatting sqref="N24">
    <cfRule type="expression" dxfId="113" priority="140" stopIfTrue="1">
      <formula>#REF!&gt;0</formula>
    </cfRule>
  </conditionalFormatting>
  <conditionalFormatting sqref="N29">
    <cfRule type="expression" dxfId="112" priority="133" stopIfTrue="1">
      <formula>$J$2&gt;0</formula>
    </cfRule>
  </conditionalFormatting>
  <conditionalFormatting sqref="O29">
    <cfRule type="expression" dxfId="111" priority="134" stopIfTrue="1">
      <formula>$N$2&gt;0</formula>
    </cfRule>
  </conditionalFormatting>
  <conditionalFormatting sqref="O29">
    <cfRule type="expression" dxfId="110" priority="135" stopIfTrue="1">
      <formula>$O$2&gt;0</formula>
    </cfRule>
  </conditionalFormatting>
  <conditionalFormatting sqref="N29">
    <cfRule type="expression" dxfId="109" priority="136" stopIfTrue="1">
      <formula>#REF!&gt;0</formula>
    </cfRule>
  </conditionalFormatting>
  <conditionalFormatting sqref="O34">
    <cfRule type="expression" dxfId="108" priority="130" stopIfTrue="1">
      <formula>$N$2&gt;0</formula>
    </cfRule>
  </conditionalFormatting>
  <conditionalFormatting sqref="O34">
    <cfRule type="expression" dxfId="107" priority="131" stopIfTrue="1">
      <formula>$O$2&gt;0</formula>
    </cfRule>
  </conditionalFormatting>
  <conditionalFormatting sqref="N30:N33">
    <cfRule type="expression" dxfId="106" priority="128" stopIfTrue="1">
      <formula>#REF!&gt;0</formula>
    </cfRule>
  </conditionalFormatting>
  <conditionalFormatting sqref="N39">
    <cfRule type="expression" dxfId="105" priority="121" stopIfTrue="1">
      <formula>$J$2&gt;0</formula>
    </cfRule>
  </conditionalFormatting>
  <conditionalFormatting sqref="N30:N33">
    <cfRule type="expression" dxfId="104" priority="127" stopIfTrue="1">
      <formula>$J$2&gt;0</formula>
    </cfRule>
  </conditionalFormatting>
  <conditionalFormatting sqref="N34">
    <cfRule type="expression" dxfId="103" priority="126" stopIfTrue="1">
      <formula>#REF!&gt;0</formula>
    </cfRule>
  </conditionalFormatting>
  <conditionalFormatting sqref="N35:N38">
    <cfRule type="expression" dxfId="102" priority="123" stopIfTrue="1">
      <formula>$J$2&gt;0</formula>
    </cfRule>
  </conditionalFormatting>
  <conditionalFormatting sqref="N35:N38">
    <cfRule type="expression" dxfId="101" priority="124" stopIfTrue="1">
      <formula>#REF!&gt;0</formula>
    </cfRule>
  </conditionalFormatting>
  <conditionalFormatting sqref="N39">
    <cfRule type="expression" dxfId="100" priority="122" stopIfTrue="1">
      <formula>#REF!&gt;0</formula>
    </cfRule>
  </conditionalFormatting>
  <conditionalFormatting sqref="N44">
    <cfRule type="expression" dxfId="99" priority="117" stopIfTrue="1">
      <formula>$J$2&gt;0</formula>
    </cfRule>
  </conditionalFormatting>
  <conditionalFormatting sqref="N40:N43">
    <cfRule type="expression" dxfId="98" priority="119" stopIfTrue="1">
      <formula>$J$2&gt;0</formula>
    </cfRule>
  </conditionalFormatting>
  <conditionalFormatting sqref="N40:N43">
    <cfRule type="expression" dxfId="97" priority="120" stopIfTrue="1">
      <formula>#REF!&gt;0</formula>
    </cfRule>
  </conditionalFormatting>
  <conditionalFormatting sqref="N44">
    <cfRule type="expression" dxfId="96" priority="118" stopIfTrue="1">
      <formula>#REF!&gt;0</formula>
    </cfRule>
  </conditionalFormatting>
  <conditionalFormatting sqref="N49">
    <cfRule type="expression" dxfId="95" priority="113" stopIfTrue="1">
      <formula>$J$2&gt;0</formula>
    </cfRule>
  </conditionalFormatting>
  <conditionalFormatting sqref="N45:N48">
    <cfRule type="expression" dxfId="94" priority="115" stopIfTrue="1">
      <formula>$J$2&gt;0</formula>
    </cfRule>
  </conditionalFormatting>
  <conditionalFormatting sqref="N45:N48">
    <cfRule type="expression" dxfId="93" priority="116" stopIfTrue="1">
      <formula>#REF!&gt;0</formula>
    </cfRule>
  </conditionalFormatting>
  <conditionalFormatting sqref="N49">
    <cfRule type="expression" dxfId="92" priority="114" stopIfTrue="1">
      <formula>#REF!&gt;0</formula>
    </cfRule>
  </conditionalFormatting>
  <conditionalFormatting sqref="N54">
    <cfRule type="expression" dxfId="91" priority="109" stopIfTrue="1">
      <formula>$J$2&gt;0</formula>
    </cfRule>
  </conditionalFormatting>
  <conditionalFormatting sqref="N50:N53">
    <cfRule type="expression" dxfId="90" priority="111" stopIfTrue="1">
      <formula>$J$2&gt;0</formula>
    </cfRule>
  </conditionalFormatting>
  <conditionalFormatting sqref="N50:N53">
    <cfRule type="expression" dxfId="89" priority="112" stopIfTrue="1">
      <formula>#REF!&gt;0</formula>
    </cfRule>
  </conditionalFormatting>
  <conditionalFormatting sqref="N54">
    <cfRule type="expression" dxfId="88" priority="110" stopIfTrue="1">
      <formula>#REF!&gt;0</formula>
    </cfRule>
  </conditionalFormatting>
  <conditionalFormatting sqref="N64">
    <cfRule type="expression" dxfId="87" priority="101" stopIfTrue="1">
      <formula>$J$2&gt;0</formula>
    </cfRule>
  </conditionalFormatting>
  <conditionalFormatting sqref="N60:N63">
    <cfRule type="expression" dxfId="86" priority="103" stopIfTrue="1">
      <formula>$J$2&gt;0</formula>
    </cfRule>
  </conditionalFormatting>
  <conditionalFormatting sqref="N60:N63">
    <cfRule type="expression" dxfId="85" priority="104" stopIfTrue="1">
      <formula>#REF!&gt;0</formula>
    </cfRule>
  </conditionalFormatting>
  <conditionalFormatting sqref="N64">
    <cfRule type="expression" dxfId="84" priority="102" stopIfTrue="1">
      <formula>#REF!&gt;0</formula>
    </cfRule>
  </conditionalFormatting>
  <conditionalFormatting sqref="N69">
    <cfRule type="expression" dxfId="83" priority="93" stopIfTrue="1">
      <formula>$J$2&gt;0</formula>
    </cfRule>
  </conditionalFormatting>
  <conditionalFormatting sqref="N65:N68">
    <cfRule type="expression" dxfId="82" priority="95" stopIfTrue="1">
      <formula>$J$2&gt;0</formula>
    </cfRule>
  </conditionalFormatting>
  <conditionalFormatting sqref="N65:N68">
    <cfRule type="expression" dxfId="81" priority="96" stopIfTrue="1">
      <formula>#REF!&gt;0</formula>
    </cfRule>
  </conditionalFormatting>
  <conditionalFormatting sqref="N69">
    <cfRule type="expression" dxfId="80" priority="94" stopIfTrue="1">
      <formula>#REF!&gt;0</formula>
    </cfRule>
  </conditionalFormatting>
  <conditionalFormatting sqref="N74">
    <cfRule type="expression" dxfId="79" priority="89" stopIfTrue="1">
      <formula>$J$2&gt;0</formula>
    </cfRule>
  </conditionalFormatting>
  <conditionalFormatting sqref="N70:N73">
    <cfRule type="expression" dxfId="78" priority="91" stopIfTrue="1">
      <formula>$J$2&gt;0</formula>
    </cfRule>
  </conditionalFormatting>
  <conditionalFormatting sqref="N70:N73">
    <cfRule type="expression" dxfId="77" priority="92" stopIfTrue="1">
      <formula>#REF!&gt;0</formula>
    </cfRule>
  </conditionalFormatting>
  <conditionalFormatting sqref="N74">
    <cfRule type="expression" dxfId="76" priority="90" stopIfTrue="1">
      <formula>#REF!&gt;0</formula>
    </cfRule>
  </conditionalFormatting>
  <conditionalFormatting sqref="N79">
    <cfRule type="expression" dxfId="75" priority="85" stopIfTrue="1">
      <formula>$J$2&gt;0</formula>
    </cfRule>
  </conditionalFormatting>
  <conditionalFormatting sqref="N75:N78">
    <cfRule type="expression" dxfId="74" priority="87" stopIfTrue="1">
      <formula>$J$2&gt;0</formula>
    </cfRule>
  </conditionalFormatting>
  <conditionalFormatting sqref="N75:N78">
    <cfRule type="expression" dxfId="73" priority="88" stopIfTrue="1">
      <formula>#REF!&gt;0</formula>
    </cfRule>
  </conditionalFormatting>
  <conditionalFormatting sqref="N79">
    <cfRule type="expression" dxfId="72" priority="86" stopIfTrue="1">
      <formula>#REF!&gt;0</formula>
    </cfRule>
  </conditionalFormatting>
  <conditionalFormatting sqref="N84">
    <cfRule type="expression" dxfId="71" priority="81" stopIfTrue="1">
      <formula>$J$2&gt;0</formula>
    </cfRule>
  </conditionalFormatting>
  <conditionalFormatting sqref="N80:N83">
    <cfRule type="expression" dxfId="70" priority="83" stopIfTrue="1">
      <formula>$J$2&gt;0</formula>
    </cfRule>
  </conditionalFormatting>
  <conditionalFormatting sqref="N80:N83">
    <cfRule type="expression" dxfId="69" priority="84" stopIfTrue="1">
      <formula>#REF!&gt;0</formula>
    </cfRule>
  </conditionalFormatting>
  <conditionalFormatting sqref="N84">
    <cfRule type="expression" dxfId="68" priority="82" stopIfTrue="1">
      <formula>#REF!&gt;0</formula>
    </cfRule>
  </conditionalFormatting>
  <conditionalFormatting sqref="N89">
    <cfRule type="expression" dxfId="67" priority="73" stopIfTrue="1">
      <formula>$J$2&gt;0</formula>
    </cfRule>
  </conditionalFormatting>
  <conditionalFormatting sqref="N85:N88">
    <cfRule type="expression" dxfId="66" priority="75" stopIfTrue="1">
      <formula>$J$2&gt;0</formula>
    </cfRule>
  </conditionalFormatting>
  <conditionalFormatting sqref="N85:N88">
    <cfRule type="expression" dxfId="65" priority="76" stopIfTrue="1">
      <formula>#REF!&gt;0</formula>
    </cfRule>
  </conditionalFormatting>
  <conditionalFormatting sqref="N89">
    <cfRule type="expression" dxfId="64" priority="74" stopIfTrue="1">
      <formula>#REF!&gt;0</formula>
    </cfRule>
  </conditionalFormatting>
  <conditionalFormatting sqref="N94">
    <cfRule type="expression" dxfId="63" priority="69" stopIfTrue="1">
      <formula>$J$2&gt;0</formula>
    </cfRule>
  </conditionalFormatting>
  <conditionalFormatting sqref="N90:N93">
    <cfRule type="expression" dxfId="62" priority="71" stopIfTrue="1">
      <formula>$J$2&gt;0</formula>
    </cfRule>
  </conditionalFormatting>
  <conditionalFormatting sqref="N90:N93">
    <cfRule type="expression" dxfId="61" priority="72" stopIfTrue="1">
      <formula>#REF!&gt;0</formula>
    </cfRule>
  </conditionalFormatting>
  <conditionalFormatting sqref="N94">
    <cfRule type="expression" dxfId="60" priority="70" stopIfTrue="1">
      <formula>#REF!&gt;0</formula>
    </cfRule>
  </conditionalFormatting>
  <conditionalFormatting sqref="N99">
    <cfRule type="expression" dxfId="59" priority="65" stopIfTrue="1">
      <formula>$J$2&gt;0</formula>
    </cfRule>
  </conditionalFormatting>
  <conditionalFormatting sqref="N95:N98">
    <cfRule type="expression" dxfId="58" priority="67" stopIfTrue="1">
      <formula>$J$2&gt;0</formula>
    </cfRule>
  </conditionalFormatting>
  <conditionalFormatting sqref="N95:N98">
    <cfRule type="expression" dxfId="57" priority="68" stopIfTrue="1">
      <formula>#REF!&gt;0</formula>
    </cfRule>
  </conditionalFormatting>
  <conditionalFormatting sqref="N99">
    <cfRule type="expression" dxfId="56" priority="66" stopIfTrue="1">
      <formula>#REF!&gt;0</formula>
    </cfRule>
  </conditionalFormatting>
  <conditionalFormatting sqref="N100:N103">
    <cfRule type="expression" dxfId="55" priority="63" stopIfTrue="1">
      <formula>$J$2&gt;0</formula>
    </cfRule>
  </conditionalFormatting>
  <conditionalFormatting sqref="N100:N103">
    <cfRule type="expression" dxfId="54" priority="64" stopIfTrue="1">
      <formula>#REF!&gt;0</formula>
    </cfRule>
  </conditionalFormatting>
  <conditionalFormatting sqref="O39">
    <cfRule type="expression" dxfId="53" priority="57" stopIfTrue="1">
      <formula>$J$2&gt;0</formula>
    </cfRule>
  </conditionalFormatting>
  <conditionalFormatting sqref="O36:O38">
    <cfRule type="expression" dxfId="52" priority="59" stopIfTrue="1">
      <formula>$J$2&gt;0</formula>
    </cfRule>
  </conditionalFormatting>
  <conditionalFormatting sqref="O36:O38">
    <cfRule type="expression" dxfId="51" priority="60" stopIfTrue="1">
      <formula>#REF!&gt;0</formula>
    </cfRule>
  </conditionalFormatting>
  <conditionalFormatting sqref="O39">
    <cfRule type="expression" dxfId="50" priority="58" stopIfTrue="1">
      <formula>#REF!&gt;0</formula>
    </cfRule>
  </conditionalFormatting>
  <conditionalFormatting sqref="O44">
    <cfRule type="expression" dxfId="49" priority="53" stopIfTrue="1">
      <formula>$J$2&gt;0</formula>
    </cfRule>
  </conditionalFormatting>
  <conditionalFormatting sqref="O41:O43">
    <cfRule type="expression" dxfId="48" priority="55" stopIfTrue="1">
      <formula>$J$2&gt;0</formula>
    </cfRule>
  </conditionalFormatting>
  <conditionalFormatting sqref="O41:O43">
    <cfRule type="expression" dxfId="47" priority="56" stopIfTrue="1">
      <formula>#REF!&gt;0</formula>
    </cfRule>
  </conditionalFormatting>
  <conditionalFormatting sqref="O44">
    <cfRule type="expression" dxfId="46" priority="54" stopIfTrue="1">
      <formula>#REF!&gt;0</formula>
    </cfRule>
  </conditionalFormatting>
  <conditionalFormatting sqref="O49">
    <cfRule type="expression" dxfId="45" priority="49" stopIfTrue="1">
      <formula>$J$2&gt;0</formula>
    </cfRule>
  </conditionalFormatting>
  <conditionalFormatting sqref="O46:O48">
    <cfRule type="expression" dxfId="44" priority="51" stopIfTrue="1">
      <formula>$J$2&gt;0</formula>
    </cfRule>
  </conditionalFormatting>
  <conditionalFormatting sqref="O46:O48">
    <cfRule type="expression" dxfId="43" priority="52" stopIfTrue="1">
      <formula>#REF!&gt;0</formula>
    </cfRule>
  </conditionalFormatting>
  <conditionalFormatting sqref="O49">
    <cfRule type="expression" dxfId="42" priority="50" stopIfTrue="1">
      <formula>#REF!&gt;0</formula>
    </cfRule>
  </conditionalFormatting>
  <conditionalFormatting sqref="O54">
    <cfRule type="expression" dxfId="41" priority="45" stopIfTrue="1">
      <formula>$J$2&gt;0</formula>
    </cfRule>
  </conditionalFormatting>
  <conditionalFormatting sqref="O51:O53">
    <cfRule type="expression" dxfId="40" priority="47" stopIfTrue="1">
      <formula>$J$2&gt;0</formula>
    </cfRule>
  </conditionalFormatting>
  <conditionalFormatting sqref="O51:O53">
    <cfRule type="expression" dxfId="39" priority="48" stopIfTrue="1">
      <formula>#REF!&gt;0</formula>
    </cfRule>
  </conditionalFormatting>
  <conditionalFormatting sqref="O54">
    <cfRule type="expression" dxfId="38" priority="46" stopIfTrue="1">
      <formula>#REF!&gt;0</formula>
    </cfRule>
  </conditionalFormatting>
  <conditionalFormatting sqref="O59">
    <cfRule type="expression" dxfId="37" priority="41" stopIfTrue="1">
      <formula>$J$2&gt;0</formula>
    </cfRule>
  </conditionalFormatting>
  <conditionalFormatting sqref="O56:O58">
    <cfRule type="expression" dxfId="36" priority="43" stopIfTrue="1">
      <formula>$J$2&gt;0</formula>
    </cfRule>
  </conditionalFormatting>
  <conditionalFormatting sqref="O56:O58">
    <cfRule type="expression" dxfId="35" priority="44" stopIfTrue="1">
      <formula>#REF!&gt;0</formula>
    </cfRule>
  </conditionalFormatting>
  <conditionalFormatting sqref="O59">
    <cfRule type="expression" dxfId="34" priority="42" stopIfTrue="1">
      <formula>#REF!&gt;0</formula>
    </cfRule>
  </conditionalFormatting>
  <conditionalFormatting sqref="O64">
    <cfRule type="expression" dxfId="33" priority="37" stopIfTrue="1">
      <formula>$J$2&gt;0</formula>
    </cfRule>
  </conditionalFormatting>
  <conditionalFormatting sqref="O61:O63">
    <cfRule type="expression" dxfId="32" priority="39" stopIfTrue="1">
      <formula>$J$2&gt;0</formula>
    </cfRule>
  </conditionalFormatting>
  <conditionalFormatting sqref="O61:O63">
    <cfRule type="expression" dxfId="31" priority="40" stopIfTrue="1">
      <formula>#REF!&gt;0</formula>
    </cfRule>
  </conditionalFormatting>
  <conditionalFormatting sqref="O64">
    <cfRule type="expression" dxfId="30" priority="38" stopIfTrue="1">
      <formula>#REF!&gt;0</formula>
    </cfRule>
  </conditionalFormatting>
  <conditionalFormatting sqref="O69">
    <cfRule type="expression" dxfId="29" priority="29" stopIfTrue="1">
      <formula>$J$2&gt;0</formula>
    </cfRule>
  </conditionalFormatting>
  <conditionalFormatting sqref="O65:O68">
    <cfRule type="expression" dxfId="28" priority="31" stopIfTrue="1">
      <formula>$J$2&gt;0</formula>
    </cfRule>
  </conditionalFormatting>
  <conditionalFormatting sqref="O65:O68">
    <cfRule type="expression" dxfId="27" priority="32" stopIfTrue="1">
      <formula>#REF!&gt;0</formula>
    </cfRule>
  </conditionalFormatting>
  <conditionalFormatting sqref="O69">
    <cfRule type="expression" dxfId="26" priority="30" stopIfTrue="1">
      <formula>#REF!&gt;0</formula>
    </cfRule>
  </conditionalFormatting>
  <conditionalFormatting sqref="O74">
    <cfRule type="expression" dxfId="25" priority="25" stopIfTrue="1">
      <formula>$J$2&gt;0</formula>
    </cfRule>
  </conditionalFormatting>
  <conditionalFormatting sqref="O70:O73">
    <cfRule type="expression" dxfId="24" priority="27" stopIfTrue="1">
      <formula>$J$2&gt;0</formula>
    </cfRule>
  </conditionalFormatting>
  <conditionalFormatting sqref="O70:O73">
    <cfRule type="expression" dxfId="23" priority="28" stopIfTrue="1">
      <formula>#REF!&gt;0</formula>
    </cfRule>
  </conditionalFormatting>
  <conditionalFormatting sqref="O74">
    <cfRule type="expression" dxfId="22" priority="26" stopIfTrue="1">
      <formula>#REF!&gt;0</formula>
    </cfRule>
  </conditionalFormatting>
  <conditionalFormatting sqref="O79">
    <cfRule type="expression" dxfId="21" priority="21" stopIfTrue="1">
      <formula>$J$2&gt;0</formula>
    </cfRule>
  </conditionalFormatting>
  <conditionalFormatting sqref="O75:O78">
    <cfRule type="expression" dxfId="20" priority="23" stopIfTrue="1">
      <formula>$J$2&gt;0</formula>
    </cfRule>
  </conditionalFormatting>
  <conditionalFormatting sqref="O75:O78">
    <cfRule type="expression" dxfId="19" priority="24" stopIfTrue="1">
      <formula>#REF!&gt;0</formula>
    </cfRule>
  </conditionalFormatting>
  <conditionalFormatting sqref="O79">
    <cfRule type="expression" dxfId="18" priority="22" stopIfTrue="1">
      <formula>#REF!&gt;0</formula>
    </cfRule>
  </conditionalFormatting>
  <conditionalFormatting sqref="O84">
    <cfRule type="expression" dxfId="17" priority="17" stopIfTrue="1">
      <formula>$J$2&gt;0</formula>
    </cfRule>
  </conditionalFormatting>
  <conditionalFormatting sqref="O80:O83">
    <cfRule type="expression" dxfId="16" priority="19" stopIfTrue="1">
      <formula>$J$2&gt;0</formula>
    </cfRule>
  </conditionalFormatting>
  <conditionalFormatting sqref="O80:O83">
    <cfRule type="expression" dxfId="15" priority="20" stopIfTrue="1">
      <formula>#REF!&gt;0</formula>
    </cfRule>
  </conditionalFormatting>
  <conditionalFormatting sqref="O84">
    <cfRule type="expression" dxfId="14" priority="18" stopIfTrue="1">
      <formula>#REF!&gt;0</formula>
    </cfRule>
  </conditionalFormatting>
  <conditionalFormatting sqref="O89">
    <cfRule type="expression" dxfId="13" priority="13" stopIfTrue="1">
      <formula>$J$2&gt;0</formula>
    </cfRule>
  </conditionalFormatting>
  <conditionalFormatting sqref="O85:O88">
    <cfRule type="expression" dxfId="12" priority="15" stopIfTrue="1">
      <formula>$J$2&gt;0</formula>
    </cfRule>
  </conditionalFormatting>
  <conditionalFormatting sqref="O85:O88">
    <cfRule type="expression" dxfId="11" priority="16" stopIfTrue="1">
      <formula>#REF!&gt;0</formula>
    </cfRule>
  </conditionalFormatting>
  <conditionalFormatting sqref="O89">
    <cfRule type="expression" dxfId="10" priority="14" stopIfTrue="1">
      <formula>#REF!&gt;0</formula>
    </cfRule>
  </conditionalFormatting>
  <conditionalFormatting sqref="O94">
    <cfRule type="expression" dxfId="9" priority="9" stopIfTrue="1">
      <formula>$J$2&gt;0</formula>
    </cfRule>
  </conditionalFormatting>
  <conditionalFormatting sqref="O90:O93">
    <cfRule type="expression" dxfId="8" priority="11" stopIfTrue="1">
      <formula>$J$2&gt;0</formula>
    </cfRule>
  </conditionalFormatting>
  <conditionalFormatting sqref="O90:O93">
    <cfRule type="expression" dxfId="7" priority="12" stopIfTrue="1">
      <formula>#REF!&gt;0</formula>
    </cfRule>
  </conditionalFormatting>
  <conditionalFormatting sqref="O94">
    <cfRule type="expression" dxfId="6" priority="10" stopIfTrue="1">
      <formula>#REF!&gt;0</formula>
    </cfRule>
  </conditionalFormatting>
  <conditionalFormatting sqref="O99">
    <cfRule type="expression" dxfId="5" priority="5" stopIfTrue="1">
      <formula>$J$2&gt;0</formula>
    </cfRule>
  </conditionalFormatting>
  <conditionalFormatting sqref="O95:O98">
    <cfRule type="expression" dxfId="4" priority="7" stopIfTrue="1">
      <formula>$J$2&gt;0</formula>
    </cfRule>
  </conditionalFormatting>
  <conditionalFormatting sqref="O95:O98">
    <cfRule type="expression" dxfId="3" priority="8" stopIfTrue="1">
      <formula>#REF!&gt;0</formula>
    </cfRule>
  </conditionalFormatting>
  <conditionalFormatting sqref="O99">
    <cfRule type="expression" dxfId="2" priority="6" stopIfTrue="1">
      <formula>#REF!&gt;0</formula>
    </cfRule>
  </conditionalFormatting>
  <conditionalFormatting sqref="O100:O103">
    <cfRule type="expression" dxfId="1" priority="3" stopIfTrue="1">
      <formula>$J$2&gt;0</formula>
    </cfRule>
  </conditionalFormatting>
  <conditionalFormatting sqref="O100:O103">
    <cfRule type="expression" dxfId="0" priority="4" stopIfTrue="1">
      <formula>#REF!&gt;0</formula>
    </cfRule>
  </conditionalFormatting>
  <pageMargins left="0.35433070866141736" right="0" top="0.59055118110236227" bottom="0.19685039370078741" header="0.51181102362204722" footer="0.51181102362204722"/>
  <pageSetup scale="4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6" tint="0.59999389629810485"/>
    <pageSetUpPr fitToPage="1"/>
  </sheetPr>
  <dimension ref="B2:R19"/>
  <sheetViews>
    <sheetView showGridLines="0" topLeftCell="A3" workbookViewId="0">
      <selection activeCell="G16" sqref="G16"/>
    </sheetView>
  </sheetViews>
  <sheetFormatPr defaultRowHeight="15.75" x14ac:dyDescent="0.25"/>
  <cols>
    <col min="1" max="1" width="9.140625" style="1"/>
    <col min="2" max="2" width="10" style="1" customWidth="1"/>
    <col min="3" max="3" width="27.7109375" style="1" customWidth="1"/>
    <col min="4" max="9" width="20.7109375" style="1" customWidth="1"/>
    <col min="10" max="10" width="29.85546875" style="1" customWidth="1"/>
    <col min="11" max="11" width="29.140625" style="1" customWidth="1"/>
    <col min="12" max="12" width="33" style="1" customWidth="1"/>
    <col min="13" max="13" width="29.85546875" style="1" customWidth="1"/>
    <col min="14" max="14" width="34.28515625" style="1" customWidth="1"/>
    <col min="15" max="15" width="27.140625" style="1" customWidth="1"/>
    <col min="16" max="16" width="36.85546875" style="1" customWidth="1"/>
    <col min="17" max="16384" width="9.140625" style="1"/>
  </cols>
  <sheetData>
    <row r="2" spans="2:18" x14ac:dyDescent="0.25">
      <c r="B2" s="14"/>
      <c r="C2" s="14"/>
      <c r="D2" s="14"/>
      <c r="E2" s="14"/>
      <c r="F2" s="14"/>
      <c r="G2" s="14"/>
      <c r="H2" s="14"/>
      <c r="I2" s="14"/>
    </row>
    <row r="3" spans="2:18" s="11" customFormat="1" ht="27.75" customHeight="1" x14ac:dyDescent="0.25">
      <c r="I3" s="11" t="s">
        <v>708</v>
      </c>
    </row>
    <row r="4" spans="2:18" x14ac:dyDescent="0.2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8" ht="18.75" x14ac:dyDescent="0.3">
      <c r="B5" s="987" t="s">
        <v>25</v>
      </c>
      <c r="C5" s="987"/>
      <c r="D5" s="987"/>
      <c r="E5" s="987"/>
      <c r="F5" s="987"/>
      <c r="G5" s="987"/>
      <c r="H5" s="987"/>
      <c r="I5" s="987"/>
      <c r="J5" s="5"/>
      <c r="K5" s="5"/>
      <c r="L5" s="5"/>
      <c r="M5" s="5"/>
      <c r="N5" s="5"/>
      <c r="O5" s="5"/>
      <c r="P5" s="5"/>
    </row>
    <row r="6" spans="2:18" x14ac:dyDescent="0.25">
      <c r="B6" s="14"/>
      <c r="C6" s="38"/>
      <c r="D6" s="38"/>
      <c r="E6" s="38"/>
      <c r="F6" s="38"/>
      <c r="G6" s="38"/>
      <c r="H6" s="38"/>
      <c r="I6" s="38"/>
      <c r="J6" s="6"/>
      <c r="K6" s="6"/>
      <c r="L6" s="6"/>
      <c r="M6" s="6"/>
      <c r="N6" s="6"/>
      <c r="O6" s="6"/>
      <c r="P6" s="6"/>
    </row>
    <row r="7" spans="2:18" ht="16.5" thickBot="1" x14ac:dyDescent="0.3">
      <c r="B7" s="14"/>
      <c r="C7" s="25"/>
      <c r="D7" s="25"/>
      <c r="E7" s="25"/>
      <c r="F7" s="14"/>
      <c r="G7" s="14"/>
      <c r="H7" s="14"/>
      <c r="I7" s="16" t="s">
        <v>60</v>
      </c>
      <c r="K7" s="7"/>
      <c r="L7" s="7"/>
      <c r="M7" s="7"/>
      <c r="N7" s="7"/>
      <c r="O7" s="7"/>
      <c r="P7" s="7"/>
    </row>
    <row r="8" spans="2:18" s="9" customFormat="1" ht="32.25" customHeight="1" x14ac:dyDescent="0.25">
      <c r="B8" s="988" t="s">
        <v>2</v>
      </c>
      <c r="C8" s="990" t="s">
        <v>26</v>
      </c>
      <c r="D8" s="412" t="s">
        <v>754</v>
      </c>
      <c r="E8" s="419" t="s">
        <v>771</v>
      </c>
      <c r="F8" s="992" t="s">
        <v>797</v>
      </c>
      <c r="G8" s="983" t="s">
        <v>798</v>
      </c>
      <c r="H8" s="983" t="s">
        <v>799</v>
      </c>
      <c r="I8" s="985" t="s">
        <v>800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26.25" customHeight="1" thickBot="1" x14ac:dyDescent="0.25">
      <c r="B9" s="989"/>
      <c r="C9" s="991"/>
      <c r="D9" s="411" t="s">
        <v>759</v>
      </c>
      <c r="E9" s="420" t="s">
        <v>759</v>
      </c>
      <c r="F9" s="993"/>
      <c r="G9" s="984"/>
      <c r="H9" s="984"/>
      <c r="I9" s="986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 x14ac:dyDescent="0.2">
      <c r="B10" s="416" t="s">
        <v>99</v>
      </c>
      <c r="C10" s="413" t="s">
        <v>27</v>
      </c>
      <c r="D10" s="341"/>
      <c r="E10" s="421"/>
      <c r="F10" s="341"/>
      <c r="G10" s="278"/>
      <c r="H10" s="278"/>
      <c r="I10" s="282"/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 x14ac:dyDescent="0.2">
      <c r="B11" s="417" t="s">
        <v>100</v>
      </c>
      <c r="C11" s="414" t="s">
        <v>28</v>
      </c>
      <c r="D11" s="285"/>
      <c r="E11" s="422"/>
      <c r="F11" s="284"/>
      <c r="G11" s="258"/>
      <c r="H11" s="258"/>
      <c r="I11" s="260"/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 x14ac:dyDescent="0.2">
      <c r="B12" s="417" t="s">
        <v>101</v>
      </c>
      <c r="C12" s="414" t="s">
        <v>29</v>
      </c>
      <c r="D12" s="284"/>
      <c r="E12" s="423"/>
      <c r="F12" s="284"/>
      <c r="G12" s="258"/>
      <c r="H12" s="258"/>
      <c r="I12" s="260"/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 x14ac:dyDescent="0.2">
      <c r="B13" s="417" t="s">
        <v>102</v>
      </c>
      <c r="C13" s="414" t="s">
        <v>30</v>
      </c>
      <c r="D13" s="284"/>
      <c r="E13" s="423"/>
      <c r="F13" s="284"/>
      <c r="G13" s="258"/>
      <c r="H13" s="258"/>
      <c r="I13" s="260"/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 x14ac:dyDescent="0.2">
      <c r="B14" s="417" t="s">
        <v>103</v>
      </c>
      <c r="C14" s="414" t="s">
        <v>80</v>
      </c>
      <c r="D14" s="284">
        <v>200000</v>
      </c>
      <c r="E14" s="423">
        <v>160000</v>
      </c>
      <c r="F14" s="284">
        <v>50000</v>
      </c>
      <c r="G14" s="258">
        <v>100000</v>
      </c>
      <c r="H14" s="258">
        <v>150000</v>
      </c>
      <c r="I14" s="260">
        <v>200000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 x14ac:dyDescent="0.2">
      <c r="B15" s="417" t="s">
        <v>104</v>
      </c>
      <c r="C15" s="414" t="s">
        <v>31</v>
      </c>
      <c r="D15" s="284">
        <v>50000</v>
      </c>
      <c r="E15" s="423">
        <v>18000</v>
      </c>
      <c r="F15" s="284">
        <v>12500</v>
      </c>
      <c r="G15" s="258">
        <v>25000</v>
      </c>
      <c r="H15" s="258">
        <v>37500</v>
      </c>
      <c r="I15" s="260">
        <v>50000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 x14ac:dyDescent="0.25">
      <c r="B16" s="418" t="s">
        <v>105</v>
      </c>
      <c r="C16" s="415" t="s">
        <v>23</v>
      </c>
      <c r="D16" s="362"/>
      <c r="E16" s="424"/>
      <c r="F16" s="334"/>
      <c r="G16" s="261"/>
      <c r="H16" s="261"/>
      <c r="I16" s="262"/>
      <c r="J16" s="12"/>
      <c r="K16" s="12"/>
      <c r="L16" s="12"/>
      <c r="M16" s="12"/>
      <c r="N16" s="12"/>
      <c r="O16" s="12"/>
      <c r="P16" s="12"/>
      <c r="Q16" s="12"/>
      <c r="R16" s="12"/>
    </row>
    <row r="17" spans="2:9" x14ac:dyDescent="0.25">
      <c r="B17" s="34"/>
      <c r="C17" s="14"/>
      <c r="D17" s="14"/>
      <c r="E17" s="14"/>
      <c r="F17" s="14"/>
      <c r="G17" s="14"/>
      <c r="H17" s="14"/>
      <c r="I17" s="14"/>
    </row>
    <row r="19" spans="2:9" ht="20.25" customHeight="1" x14ac:dyDescent="0.25">
      <c r="C19" s="13"/>
      <c r="D19" s="13"/>
      <c r="E19" s="3"/>
      <c r="F19" s="3"/>
      <c r="G19" s="3"/>
      <c r="H19" s="3"/>
      <c r="I19" s="3"/>
    </row>
  </sheetData>
  <mergeCells count="7">
    <mergeCell ref="H8:H9"/>
    <mergeCell ref="I8:I9"/>
    <mergeCell ref="B5:I5"/>
    <mergeCell ref="B8:B9"/>
    <mergeCell ref="C8:C9"/>
    <mergeCell ref="F8:F9"/>
    <mergeCell ref="G8:G9"/>
  </mergeCells>
  <phoneticPr fontId="5" type="noConversion"/>
  <pageMargins left="0.7" right="0.7" top="0.75" bottom="0.75" header="0.3" footer="0.3"/>
  <pageSetup scale="77" orientation="landscape" horizontalDpi="300" verticalDpi="300" r:id="rId1"/>
  <headerFooter alignWithMargins="0"/>
  <ignoredErrors>
    <ignoredError sqref="B10:B1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87DD7-327D-48DB-8A7C-6B2C2C1F999D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C3:F59"/>
  <sheetViews>
    <sheetView showGridLines="0" topLeftCell="A4" zoomScale="70" zoomScaleNormal="70" workbookViewId="0">
      <selection activeCell="I8" sqref="I8"/>
    </sheetView>
  </sheetViews>
  <sheetFormatPr defaultRowHeight="12.75" x14ac:dyDescent="0.2"/>
  <cols>
    <col min="3" max="3" width="98" customWidth="1"/>
    <col min="4" max="4" width="7" bestFit="1" customWidth="1"/>
    <col min="5" max="5" width="49.42578125" customWidth="1"/>
    <col min="6" max="6" width="50" customWidth="1"/>
  </cols>
  <sheetData>
    <row r="3" spans="3:6" ht="17.25" customHeight="1" x14ac:dyDescent="0.25">
      <c r="C3" s="20"/>
      <c r="D3" s="20"/>
      <c r="E3" s="20"/>
      <c r="F3" s="11" t="s">
        <v>696</v>
      </c>
    </row>
    <row r="4" spans="3:6" s="4" customFormat="1" ht="24.95" customHeight="1" x14ac:dyDescent="0.3">
      <c r="C4" s="769" t="s">
        <v>51</v>
      </c>
      <c r="D4" s="769"/>
      <c r="E4" s="769"/>
      <c r="F4" s="769"/>
    </row>
    <row r="5" spans="3:6" s="4" customFormat="1" ht="24.95" customHeight="1" x14ac:dyDescent="0.3">
      <c r="C5" s="770" t="s">
        <v>769</v>
      </c>
      <c r="D5" s="770"/>
      <c r="E5" s="770"/>
      <c r="F5" s="770"/>
    </row>
    <row r="6" spans="3:6" s="2" customFormat="1" ht="16.5" thickBot="1" x14ac:dyDescent="0.3">
      <c r="C6" s="14"/>
      <c r="D6" s="14"/>
      <c r="E6" s="27"/>
      <c r="F6" s="40" t="s">
        <v>614</v>
      </c>
    </row>
    <row r="7" spans="3:6" s="2" customFormat="1" ht="25.5" customHeight="1" x14ac:dyDescent="0.25">
      <c r="C7" s="765" t="s">
        <v>97</v>
      </c>
      <c r="D7" s="763" t="s">
        <v>48</v>
      </c>
      <c r="E7" s="767" t="s">
        <v>79</v>
      </c>
      <c r="F7" s="768"/>
    </row>
    <row r="8" spans="3:6" s="2" customFormat="1" ht="39.75" customHeight="1" thickBot="1" x14ac:dyDescent="0.3">
      <c r="C8" s="766"/>
      <c r="D8" s="764"/>
      <c r="E8" s="463" t="s">
        <v>779</v>
      </c>
      <c r="F8" s="464" t="s">
        <v>780</v>
      </c>
    </row>
    <row r="9" spans="3:6" s="2" customFormat="1" ht="30" customHeight="1" x14ac:dyDescent="0.25">
      <c r="C9" s="201"/>
      <c r="D9" s="202"/>
      <c r="E9" s="203"/>
      <c r="F9" s="204"/>
    </row>
    <row r="10" spans="3:6" s="2" customFormat="1" ht="33.950000000000003" customHeight="1" x14ac:dyDescent="0.25">
      <c r="C10" s="205" t="s">
        <v>201</v>
      </c>
      <c r="D10" s="206"/>
      <c r="E10" s="318"/>
      <c r="F10" s="319"/>
    </row>
    <row r="11" spans="3:6" s="2" customFormat="1" ht="33.950000000000003" customHeight="1" x14ac:dyDescent="0.25">
      <c r="C11" s="205" t="s">
        <v>202</v>
      </c>
      <c r="D11" s="206">
        <v>3001</v>
      </c>
      <c r="E11" s="318"/>
      <c r="F11" s="319"/>
    </row>
    <row r="12" spans="3:6" s="2" customFormat="1" ht="33.950000000000003" customHeight="1" x14ac:dyDescent="0.25">
      <c r="C12" s="207" t="s">
        <v>52</v>
      </c>
      <c r="D12" s="206">
        <v>3002</v>
      </c>
      <c r="E12" s="318"/>
      <c r="F12" s="319"/>
    </row>
    <row r="13" spans="3:6" s="2" customFormat="1" ht="33.950000000000003" customHeight="1" x14ac:dyDescent="0.25">
      <c r="C13" s="207" t="s">
        <v>53</v>
      </c>
      <c r="D13" s="206">
        <v>3003</v>
      </c>
      <c r="E13" s="318"/>
      <c r="F13" s="319"/>
    </row>
    <row r="14" spans="3:6" s="2" customFormat="1" ht="33.950000000000003" customHeight="1" x14ac:dyDescent="0.25">
      <c r="C14" s="207" t="s">
        <v>54</v>
      </c>
      <c r="D14" s="206">
        <v>3004</v>
      </c>
      <c r="E14" s="318"/>
      <c r="F14" s="319"/>
    </row>
    <row r="15" spans="3:6" s="2" customFormat="1" ht="33.950000000000003" customHeight="1" x14ac:dyDescent="0.25">
      <c r="C15" s="205" t="s">
        <v>203</v>
      </c>
      <c r="D15" s="206">
        <v>3005</v>
      </c>
      <c r="E15" s="318"/>
      <c r="F15" s="319"/>
    </row>
    <row r="16" spans="3:6" s="2" customFormat="1" ht="33.950000000000003" customHeight="1" x14ac:dyDescent="0.25">
      <c r="C16" s="207" t="s">
        <v>55</v>
      </c>
      <c r="D16" s="206">
        <v>3006</v>
      </c>
      <c r="E16" s="318"/>
      <c r="F16" s="319"/>
    </row>
    <row r="17" spans="3:6" ht="33.950000000000003" customHeight="1" x14ac:dyDescent="0.2">
      <c r="C17" s="207" t="s">
        <v>204</v>
      </c>
      <c r="D17" s="206">
        <v>3007</v>
      </c>
      <c r="E17" s="318"/>
      <c r="F17" s="319"/>
    </row>
    <row r="18" spans="3:6" ht="33.950000000000003" customHeight="1" x14ac:dyDescent="0.2">
      <c r="C18" s="207" t="s">
        <v>56</v>
      </c>
      <c r="D18" s="206">
        <v>3008</v>
      </c>
      <c r="E18" s="318"/>
      <c r="F18" s="319"/>
    </row>
    <row r="19" spans="3:6" ht="33.950000000000003" customHeight="1" x14ac:dyDescent="0.2">
      <c r="C19" s="207" t="s">
        <v>57</v>
      </c>
      <c r="D19" s="206">
        <v>3009</v>
      </c>
      <c r="E19" s="318"/>
      <c r="F19" s="319"/>
    </row>
    <row r="20" spans="3:6" ht="33.950000000000003" customHeight="1" x14ac:dyDescent="0.2">
      <c r="C20" s="207" t="s">
        <v>205</v>
      </c>
      <c r="D20" s="206">
        <v>3010</v>
      </c>
      <c r="E20" s="318"/>
      <c r="F20" s="319"/>
    </row>
    <row r="21" spans="3:6" ht="33.950000000000003" customHeight="1" x14ac:dyDescent="0.2">
      <c r="C21" s="205" t="s">
        <v>206</v>
      </c>
      <c r="D21" s="206">
        <v>3011</v>
      </c>
      <c r="E21" s="318"/>
      <c r="F21" s="319"/>
    </row>
    <row r="22" spans="3:6" ht="33.950000000000003" customHeight="1" x14ac:dyDescent="0.2">
      <c r="C22" s="205" t="s">
        <v>207</v>
      </c>
      <c r="D22" s="206">
        <v>3012</v>
      </c>
      <c r="E22" s="318"/>
      <c r="F22" s="319"/>
    </row>
    <row r="23" spans="3:6" ht="33.950000000000003" customHeight="1" x14ac:dyDescent="0.2">
      <c r="C23" s="205" t="s">
        <v>32</v>
      </c>
      <c r="D23" s="206"/>
      <c r="E23" s="318"/>
      <c r="F23" s="319"/>
    </row>
    <row r="24" spans="3:6" ht="33.950000000000003" customHeight="1" x14ac:dyDescent="0.2">
      <c r="C24" s="205" t="s">
        <v>208</v>
      </c>
      <c r="D24" s="206">
        <v>3013</v>
      </c>
      <c r="E24" s="318"/>
      <c r="F24" s="319"/>
    </row>
    <row r="25" spans="3:6" ht="33.950000000000003" customHeight="1" x14ac:dyDescent="0.2">
      <c r="C25" s="207" t="s">
        <v>33</v>
      </c>
      <c r="D25" s="206">
        <v>3014</v>
      </c>
      <c r="E25" s="318"/>
      <c r="F25" s="319"/>
    </row>
    <row r="26" spans="3:6" ht="33.950000000000003" customHeight="1" x14ac:dyDescent="0.2">
      <c r="C26" s="207" t="s">
        <v>209</v>
      </c>
      <c r="D26" s="206">
        <v>3015</v>
      </c>
      <c r="E26" s="318"/>
      <c r="F26" s="319"/>
    </row>
    <row r="27" spans="3:6" ht="33.950000000000003" customHeight="1" x14ac:dyDescent="0.2">
      <c r="C27" s="207" t="s">
        <v>34</v>
      </c>
      <c r="D27" s="206">
        <v>3016</v>
      </c>
      <c r="E27" s="318"/>
      <c r="F27" s="319"/>
    </row>
    <row r="28" spans="3:6" ht="33.950000000000003" customHeight="1" x14ac:dyDescent="0.2">
      <c r="C28" s="207" t="s">
        <v>35</v>
      </c>
      <c r="D28" s="206">
        <v>3017</v>
      </c>
      <c r="E28" s="318"/>
      <c r="F28" s="319"/>
    </row>
    <row r="29" spans="3:6" ht="33.950000000000003" customHeight="1" x14ac:dyDescent="0.2">
      <c r="C29" s="207" t="s">
        <v>36</v>
      </c>
      <c r="D29" s="206">
        <v>3018</v>
      </c>
      <c r="E29" s="318"/>
      <c r="F29" s="319"/>
    </row>
    <row r="30" spans="3:6" ht="33.950000000000003" customHeight="1" x14ac:dyDescent="0.2">
      <c r="C30" s="205" t="s">
        <v>210</v>
      </c>
      <c r="D30" s="206">
        <v>3019</v>
      </c>
      <c r="E30" s="318"/>
      <c r="F30" s="319"/>
    </row>
    <row r="31" spans="3:6" ht="33.950000000000003" customHeight="1" x14ac:dyDescent="0.2">
      <c r="C31" s="207" t="s">
        <v>37</v>
      </c>
      <c r="D31" s="206">
        <v>3020</v>
      </c>
      <c r="E31" s="318"/>
      <c r="F31" s="319"/>
    </row>
    <row r="32" spans="3:6" ht="33.950000000000003" customHeight="1" x14ac:dyDescent="0.2">
      <c r="C32" s="207" t="s">
        <v>211</v>
      </c>
      <c r="D32" s="206">
        <v>3021</v>
      </c>
      <c r="E32" s="318"/>
      <c r="F32" s="319"/>
    </row>
    <row r="33" spans="3:6" ht="33.950000000000003" customHeight="1" x14ac:dyDescent="0.2">
      <c r="C33" s="207" t="s">
        <v>38</v>
      </c>
      <c r="D33" s="206">
        <v>3022</v>
      </c>
      <c r="E33" s="318"/>
      <c r="F33" s="319"/>
    </row>
    <row r="34" spans="3:6" ht="33.950000000000003" customHeight="1" x14ac:dyDescent="0.2">
      <c r="C34" s="205" t="s">
        <v>212</v>
      </c>
      <c r="D34" s="206">
        <v>3023</v>
      </c>
      <c r="E34" s="318"/>
      <c r="F34" s="319"/>
    </row>
    <row r="35" spans="3:6" ht="33.950000000000003" customHeight="1" x14ac:dyDescent="0.2">
      <c r="C35" s="205" t="s">
        <v>213</v>
      </c>
      <c r="D35" s="206">
        <v>3024</v>
      </c>
      <c r="E35" s="318"/>
      <c r="F35" s="319"/>
    </row>
    <row r="36" spans="3:6" ht="33.950000000000003" customHeight="1" x14ac:dyDescent="0.2">
      <c r="C36" s="205" t="s">
        <v>39</v>
      </c>
      <c r="D36" s="206"/>
      <c r="E36" s="318"/>
      <c r="F36" s="319"/>
    </row>
    <row r="37" spans="3:6" ht="33.950000000000003" customHeight="1" x14ac:dyDescent="0.2">
      <c r="C37" s="205" t="s">
        <v>214</v>
      </c>
      <c r="D37" s="206">
        <v>3025</v>
      </c>
      <c r="E37" s="318"/>
      <c r="F37" s="319"/>
    </row>
    <row r="38" spans="3:6" ht="33.950000000000003" customHeight="1" x14ac:dyDescent="0.2">
      <c r="C38" s="207" t="s">
        <v>40</v>
      </c>
      <c r="D38" s="206">
        <v>3026</v>
      </c>
      <c r="E38" s="318"/>
      <c r="F38" s="319"/>
    </row>
    <row r="39" spans="3:6" ht="33.950000000000003" customHeight="1" x14ac:dyDescent="0.2">
      <c r="C39" s="207" t="s">
        <v>133</v>
      </c>
      <c r="D39" s="206">
        <v>3027</v>
      </c>
      <c r="E39" s="318"/>
      <c r="F39" s="319"/>
    </row>
    <row r="40" spans="3:6" ht="33.950000000000003" customHeight="1" x14ac:dyDescent="0.2">
      <c r="C40" s="207" t="s">
        <v>134</v>
      </c>
      <c r="D40" s="206">
        <v>3028</v>
      </c>
      <c r="E40" s="318"/>
      <c r="F40" s="319"/>
    </row>
    <row r="41" spans="3:6" ht="33.950000000000003" customHeight="1" x14ac:dyDescent="0.2">
      <c r="C41" s="207" t="s">
        <v>135</v>
      </c>
      <c r="D41" s="206">
        <v>3029</v>
      </c>
      <c r="E41" s="318"/>
      <c r="F41" s="319"/>
    </row>
    <row r="42" spans="3:6" ht="33.950000000000003" customHeight="1" x14ac:dyDescent="0.2">
      <c r="C42" s="207" t="s">
        <v>136</v>
      </c>
      <c r="D42" s="206">
        <v>3030</v>
      </c>
      <c r="E42" s="318"/>
      <c r="F42" s="319"/>
    </row>
    <row r="43" spans="3:6" ht="33.950000000000003" customHeight="1" x14ac:dyDescent="0.2">
      <c r="C43" s="205" t="s">
        <v>215</v>
      </c>
      <c r="D43" s="206">
        <v>3031</v>
      </c>
      <c r="E43" s="318"/>
      <c r="F43" s="319"/>
    </row>
    <row r="44" spans="3:6" ht="33.950000000000003" customHeight="1" x14ac:dyDescent="0.2">
      <c r="C44" s="207" t="s">
        <v>41</v>
      </c>
      <c r="D44" s="206">
        <v>3032</v>
      </c>
      <c r="E44" s="318"/>
      <c r="F44" s="319"/>
    </row>
    <row r="45" spans="3:6" ht="33.950000000000003" customHeight="1" x14ac:dyDescent="0.2">
      <c r="C45" s="207" t="s">
        <v>216</v>
      </c>
      <c r="D45" s="206">
        <v>3033</v>
      </c>
      <c r="E45" s="318"/>
      <c r="F45" s="319"/>
    </row>
    <row r="46" spans="3:6" ht="33.950000000000003" customHeight="1" x14ac:dyDescent="0.2">
      <c r="C46" s="207" t="s">
        <v>217</v>
      </c>
      <c r="D46" s="206">
        <v>3034</v>
      </c>
      <c r="E46" s="318"/>
      <c r="F46" s="319"/>
    </row>
    <row r="47" spans="3:6" ht="33.950000000000003" customHeight="1" x14ac:dyDescent="0.2">
      <c r="C47" s="207" t="s">
        <v>218</v>
      </c>
      <c r="D47" s="206">
        <v>3035</v>
      </c>
      <c r="E47" s="318"/>
      <c r="F47" s="319"/>
    </row>
    <row r="48" spans="3:6" ht="33.950000000000003" customHeight="1" x14ac:dyDescent="0.2">
      <c r="C48" s="207" t="s">
        <v>219</v>
      </c>
      <c r="D48" s="206">
        <v>3036</v>
      </c>
      <c r="E48" s="318"/>
      <c r="F48" s="319"/>
    </row>
    <row r="49" spans="3:6" ht="33.950000000000003" customHeight="1" x14ac:dyDescent="0.2">
      <c r="C49" s="207" t="s">
        <v>220</v>
      </c>
      <c r="D49" s="206">
        <v>3037</v>
      </c>
      <c r="E49" s="318"/>
      <c r="F49" s="319"/>
    </row>
    <row r="50" spans="3:6" ht="33.950000000000003" customHeight="1" x14ac:dyDescent="0.2">
      <c r="C50" s="205" t="s">
        <v>221</v>
      </c>
      <c r="D50" s="206">
        <v>3038</v>
      </c>
      <c r="E50" s="318"/>
      <c r="F50" s="319"/>
    </row>
    <row r="51" spans="3:6" ht="33.950000000000003" customHeight="1" x14ac:dyDescent="0.2">
      <c r="C51" s="205" t="s">
        <v>222</v>
      </c>
      <c r="D51" s="206">
        <v>3039</v>
      </c>
      <c r="E51" s="318"/>
      <c r="F51" s="319"/>
    </row>
    <row r="52" spans="3:6" ht="33.950000000000003" customHeight="1" x14ac:dyDescent="0.2">
      <c r="C52" s="205" t="s">
        <v>576</v>
      </c>
      <c r="D52" s="206">
        <v>3040</v>
      </c>
      <c r="E52" s="318"/>
      <c r="F52" s="319"/>
    </row>
    <row r="53" spans="3:6" ht="33.950000000000003" customHeight="1" x14ac:dyDescent="0.2">
      <c r="C53" s="205" t="s">
        <v>577</v>
      </c>
      <c r="D53" s="206">
        <v>3041</v>
      </c>
      <c r="E53" s="318"/>
      <c r="F53" s="319"/>
    </row>
    <row r="54" spans="3:6" ht="33.950000000000003" customHeight="1" x14ac:dyDescent="0.2">
      <c r="C54" s="205" t="s">
        <v>578</v>
      </c>
      <c r="D54" s="206">
        <v>3042</v>
      </c>
      <c r="E54" s="318"/>
      <c r="F54" s="319"/>
    </row>
    <row r="55" spans="3:6" ht="33.950000000000003" customHeight="1" x14ac:dyDescent="0.2">
      <c r="C55" s="205" t="s">
        <v>579</v>
      </c>
      <c r="D55" s="206">
        <v>3043</v>
      </c>
      <c r="E55" s="318"/>
      <c r="F55" s="319"/>
    </row>
    <row r="56" spans="3:6" ht="33.950000000000003" customHeight="1" x14ac:dyDescent="0.2">
      <c r="C56" s="205" t="s">
        <v>223</v>
      </c>
      <c r="D56" s="206">
        <v>3044</v>
      </c>
      <c r="E56" s="320"/>
      <c r="F56" s="321"/>
    </row>
    <row r="57" spans="3:6" ht="33.950000000000003" customHeight="1" x14ac:dyDescent="0.2">
      <c r="C57" s="205" t="s">
        <v>224</v>
      </c>
      <c r="D57" s="206">
        <v>3045</v>
      </c>
      <c r="E57" s="320"/>
      <c r="F57" s="321"/>
    </row>
    <row r="58" spans="3:6" ht="33.950000000000003" customHeight="1" x14ac:dyDescent="0.2">
      <c r="C58" s="205" t="s">
        <v>137</v>
      </c>
      <c r="D58" s="206">
        <v>3046</v>
      </c>
      <c r="E58" s="320"/>
      <c r="F58" s="321"/>
    </row>
    <row r="59" spans="3:6" ht="33.950000000000003" customHeight="1" thickBot="1" x14ac:dyDescent="0.25">
      <c r="C59" s="208" t="s">
        <v>580</v>
      </c>
      <c r="D59" s="209">
        <v>3047</v>
      </c>
      <c r="E59" s="322"/>
      <c r="F59" s="323"/>
    </row>
  </sheetData>
  <mergeCells count="5">
    <mergeCell ref="D7:D8"/>
    <mergeCell ref="C7:C8"/>
    <mergeCell ref="E7:F7"/>
    <mergeCell ref="C4:F4"/>
    <mergeCell ref="C5:F5"/>
  </mergeCells>
  <phoneticPr fontId="5" type="noConversion"/>
  <pageMargins left="0.94488188976377963" right="0.35433070866141736" top="0.39370078740157483" bottom="0.39370078740157483" header="0.51181102362204722" footer="0.51181102362204722"/>
  <pageSetup scale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J50"/>
  <sheetViews>
    <sheetView showGridLines="0" topLeftCell="A23" workbookViewId="0">
      <selection activeCell="E23" sqref="E23"/>
    </sheetView>
  </sheetViews>
  <sheetFormatPr defaultRowHeight="12.75" x14ac:dyDescent="0.2"/>
  <cols>
    <col min="1" max="1" width="41.42578125" customWidth="1"/>
    <col min="2" max="2" width="20.85546875" customWidth="1"/>
    <col min="3" max="6" width="13.28515625" customWidth="1"/>
  </cols>
  <sheetData>
    <row r="1" spans="1:10" ht="15" x14ac:dyDescent="0.25">
      <c r="A1" s="36"/>
      <c r="B1" s="36"/>
      <c r="C1" s="36"/>
      <c r="D1" s="36"/>
      <c r="E1" s="772" t="s">
        <v>719</v>
      </c>
      <c r="F1" s="772"/>
    </row>
    <row r="2" spans="1:10" ht="15" x14ac:dyDescent="0.25">
      <c r="A2" s="36"/>
      <c r="B2" s="36"/>
      <c r="C2" s="36"/>
      <c r="D2" s="36"/>
      <c r="E2" s="370"/>
      <c r="F2" s="68"/>
    </row>
    <row r="3" spans="1:10" ht="18.75" x14ac:dyDescent="0.3">
      <c r="A3" s="773" t="s">
        <v>702</v>
      </c>
      <c r="B3" s="773"/>
      <c r="C3" s="773"/>
      <c r="D3" s="773"/>
      <c r="E3" s="773"/>
      <c r="F3" s="773"/>
    </row>
    <row r="4" spans="1:10" x14ac:dyDescent="0.2">
      <c r="A4" s="68"/>
      <c r="B4" s="68"/>
      <c r="C4" s="68"/>
      <c r="D4" s="68"/>
      <c r="E4" s="68"/>
      <c r="F4" s="68"/>
    </row>
    <row r="5" spans="1:10" x14ac:dyDescent="0.2">
      <c r="A5" s="466"/>
      <c r="B5" s="466"/>
      <c r="C5" s="68"/>
      <c r="D5" s="68"/>
      <c r="E5" s="68"/>
      <c r="F5" s="472" t="s">
        <v>516</v>
      </c>
    </row>
    <row r="6" spans="1:10" ht="30.75" customHeight="1" thickBot="1" x14ac:dyDescent="0.3">
      <c r="A6" s="473"/>
      <c r="B6" s="474"/>
      <c r="C6" s="364" t="s">
        <v>758</v>
      </c>
      <c r="D6" s="364" t="s">
        <v>737</v>
      </c>
      <c r="E6" s="364" t="s">
        <v>759</v>
      </c>
      <c r="F6" s="365" t="s">
        <v>781</v>
      </c>
    </row>
    <row r="7" spans="1:10" ht="16.5" thickTop="1" x14ac:dyDescent="0.25">
      <c r="A7" s="366" t="s">
        <v>720</v>
      </c>
      <c r="B7" s="480" t="s">
        <v>527</v>
      </c>
      <c r="C7" s="528"/>
      <c r="D7" s="528"/>
      <c r="E7" s="528">
        <v>75000</v>
      </c>
      <c r="F7" s="529">
        <v>75000</v>
      </c>
    </row>
    <row r="8" spans="1:10" ht="16.5" thickBot="1" x14ac:dyDescent="0.3">
      <c r="A8" s="475"/>
      <c r="B8" s="481" t="s">
        <v>528</v>
      </c>
      <c r="C8" s="530"/>
      <c r="D8" s="530"/>
      <c r="E8" s="530">
        <v>74000</v>
      </c>
      <c r="F8" s="531">
        <v>75000</v>
      </c>
    </row>
    <row r="9" spans="1:10" ht="15" x14ac:dyDescent="0.25">
      <c r="A9" s="476"/>
      <c r="B9" s="477" t="s">
        <v>721</v>
      </c>
      <c r="C9" s="536">
        <f>IFERROR(C8/C7-1,0)</f>
        <v>0</v>
      </c>
      <c r="D9" s="536">
        <f>IFERROR(D8/D7-1,0)</f>
        <v>0</v>
      </c>
      <c r="E9" s="536">
        <f>IFERROR(E8/E7-1,0)</f>
        <v>-1.3333333333333308E-2</v>
      </c>
      <c r="F9" s="537" t="s">
        <v>529</v>
      </c>
    </row>
    <row r="10" spans="1:10" ht="15.75" thickBot="1" x14ac:dyDescent="0.3">
      <c r="A10" s="774" t="s">
        <v>722</v>
      </c>
      <c r="B10" s="775"/>
      <c r="C10" s="538" t="s">
        <v>529</v>
      </c>
      <c r="D10" s="539">
        <f>IFERROR(D8/C8-1,0)</f>
        <v>0</v>
      </c>
      <c r="E10" s="539">
        <f>IFERROR(E8/D8-1,0)</f>
        <v>0</v>
      </c>
      <c r="F10" s="539">
        <f>IFERROR(F7/E8-1,0)</f>
        <v>1.3513513513513598E-2</v>
      </c>
    </row>
    <row r="11" spans="1:10" ht="16.5" thickTop="1" x14ac:dyDescent="0.25">
      <c r="A11" s="366" t="s">
        <v>723</v>
      </c>
      <c r="B11" s="480" t="s">
        <v>527</v>
      </c>
      <c r="C11" s="528"/>
      <c r="D11" s="528"/>
      <c r="E11" s="528">
        <v>133000</v>
      </c>
      <c r="F11" s="528">
        <v>121000</v>
      </c>
    </row>
    <row r="12" spans="1:10" ht="16.5" thickBot="1" x14ac:dyDescent="0.3">
      <c r="A12" s="475"/>
      <c r="B12" s="481" t="s">
        <v>528</v>
      </c>
      <c r="C12" s="528"/>
      <c r="D12" s="528"/>
      <c r="E12" s="528">
        <v>111000</v>
      </c>
      <c r="F12" s="531">
        <v>111000</v>
      </c>
      <c r="J12" s="363"/>
    </row>
    <row r="13" spans="1:10" ht="15" x14ac:dyDescent="0.25">
      <c r="A13" s="476"/>
      <c r="B13" s="477" t="s">
        <v>721</v>
      </c>
      <c r="C13" s="540">
        <f>IFERROR(C12/C11-1,0)</f>
        <v>0</v>
      </c>
      <c r="D13" s="536">
        <f>IFERROR(D12/D11-1,0)</f>
        <v>0</v>
      </c>
      <c r="E13" s="536">
        <f>IFERROR(E12/E11-1,0)</f>
        <v>-0.16541353383458646</v>
      </c>
      <c r="F13" s="537" t="s">
        <v>529</v>
      </c>
    </row>
    <row r="14" spans="1:10" ht="15.75" thickBot="1" x14ac:dyDescent="0.3">
      <c r="A14" s="774" t="s">
        <v>722</v>
      </c>
      <c r="B14" s="775"/>
      <c r="C14" s="538" t="s">
        <v>529</v>
      </c>
      <c r="D14" s="539">
        <f>IFERROR(D12/C12-1,0)</f>
        <v>0</v>
      </c>
      <c r="E14" s="539">
        <f>IFERROR(E12/D12-1,0)</f>
        <v>0</v>
      </c>
      <c r="F14" s="539">
        <f>IFERROR(F11/E12-1,0)</f>
        <v>9.0090090090090058E-2</v>
      </c>
      <c r="J14" s="363"/>
    </row>
    <row r="15" spans="1:10" ht="16.5" thickTop="1" x14ac:dyDescent="0.25">
      <c r="A15" s="366" t="s">
        <v>526</v>
      </c>
      <c r="B15" s="480" t="s">
        <v>527</v>
      </c>
      <c r="C15" s="528"/>
      <c r="D15" s="528"/>
      <c r="E15" s="528">
        <v>97000</v>
      </c>
      <c r="F15" s="528">
        <v>101000</v>
      </c>
    </row>
    <row r="16" spans="1:10" ht="16.5" thickBot="1" x14ac:dyDescent="0.3">
      <c r="A16" s="475"/>
      <c r="B16" s="481" t="s">
        <v>528</v>
      </c>
      <c r="C16" s="532"/>
      <c r="D16" s="532"/>
      <c r="E16" s="532">
        <v>89000</v>
      </c>
      <c r="F16" s="531">
        <v>89000</v>
      </c>
    </row>
    <row r="17" spans="1:10" ht="15" x14ac:dyDescent="0.25">
      <c r="A17" s="476"/>
      <c r="B17" s="477" t="s">
        <v>721</v>
      </c>
      <c r="C17" s="536">
        <f>IFERROR(C16/C15-1,0)</f>
        <v>0</v>
      </c>
      <c r="D17" s="536">
        <f>IFERROR(D16/D15-1,0)</f>
        <v>0</v>
      </c>
      <c r="E17" s="536">
        <f>IFERROR(E16/E15-1,0)</f>
        <v>-8.2474226804123751E-2</v>
      </c>
      <c r="F17" s="537" t="s">
        <v>529</v>
      </c>
    </row>
    <row r="18" spans="1:10" ht="15.75" thickBot="1" x14ac:dyDescent="0.3">
      <c r="A18" s="774" t="s">
        <v>722</v>
      </c>
      <c r="B18" s="775"/>
      <c r="C18" s="538" t="s">
        <v>529</v>
      </c>
      <c r="D18" s="539">
        <f>IFERROR(D16/C16-1,0)</f>
        <v>0</v>
      </c>
      <c r="E18" s="539">
        <f>IFERROR(E16/D16-1,0)</f>
        <v>0</v>
      </c>
      <c r="F18" s="541">
        <f>IFERROR(F15/E16-1,0)</f>
        <v>0.13483146067415741</v>
      </c>
      <c r="J18" s="363"/>
    </row>
    <row r="19" spans="1:10" ht="16.5" thickTop="1" x14ac:dyDescent="0.25">
      <c r="A19" s="366" t="s">
        <v>530</v>
      </c>
      <c r="B19" s="480" t="s">
        <v>527</v>
      </c>
      <c r="C19" s="542"/>
      <c r="D19" s="542"/>
      <c r="E19" s="542">
        <v>96000</v>
      </c>
      <c r="F19" s="542">
        <v>101000</v>
      </c>
    </row>
    <row r="20" spans="1:10" ht="16.5" thickBot="1" x14ac:dyDescent="0.3">
      <c r="A20" s="475"/>
      <c r="B20" s="481" t="s">
        <v>528</v>
      </c>
      <c r="C20" s="543"/>
      <c r="D20" s="543"/>
      <c r="E20" s="543">
        <v>88000</v>
      </c>
      <c r="F20" s="544">
        <v>88000</v>
      </c>
    </row>
    <row r="21" spans="1:10" ht="15" x14ac:dyDescent="0.25">
      <c r="A21" s="476"/>
      <c r="B21" s="477" t="s">
        <v>721</v>
      </c>
      <c r="C21" s="536">
        <f>IFERROR(C20/C19-1,0)</f>
        <v>0</v>
      </c>
      <c r="D21" s="536">
        <f>IFERROR(D20/D19-1,0)</f>
        <v>0</v>
      </c>
      <c r="E21" s="536">
        <f>IFERROR(E20/E19-1,0)</f>
        <v>-8.333333333333337E-2</v>
      </c>
      <c r="F21" s="537" t="s">
        <v>529</v>
      </c>
    </row>
    <row r="22" spans="1:10" ht="15.75" thickBot="1" x14ac:dyDescent="0.3">
      <c r="A22" s="774" t="s">
        <v>722</v>
      </c>
      <c r="B22" s="775"/>
      <c r="C22" s="538" t="s">
        <v>529</v>
      </c>
      <c r="D22" s="539">
        <f>IFERROR(D20/C20-1,0)</f>
        <v>0</v>
      </c>
      <c r="E22" s="539">
        <f>IFERROR(E20/D20-1,0)</f>
        <v>0</v>
      </c>
      <c r="F22" s="539">
        <f>IFERROR(F19/E20-1,0)</f>
        <v>0.14772727272727271</v>
      </c>
    </row>
    <row r="23" spans="1:10" ht="16.5" thickTop="1" x14ac:dyDescent="0.25">
      <c r="A23" s="366" t="s">
        <v>531</v>
      </c>
      <c r="B23" s="480" t="s">
        <v>527</v>
      </c>
      <c r="C23" s="542">
        <f>C15-C19</f>
        <v>0</v>
      </c>
      <c r="D23" s="542">
        <f>D15-D19</f>
        <v>0</v>
      </c>
      <c r="E23" s="542">
        <v>685</v>
      </c>
      <c r="F23" s="542">
        <v>448</v>
      </c>
    </row>
    <row r="24" spans="1:10" ht="16.5" thickBot="1" x14ac:dyDescent="0.3">
      <c r="A24" s="475"/>
      <c r="B24" s="481" t="s">
        <v>528</v>
      </c>
      <c r="C24" s="543">
        <f>C16-C20</f>
        <v>0</v>
      </c>
      <c r="D24" s="543">
        <f>D16-D20</f>
        <v>0</v>
      </c>
      <c r="E24" s="543">
        <v>295</v>
      </c>
      <c r="F24" s="544">
        <v>295</v>
      </c>
    </row>
    <row r="25" spans="1:10" ht="15" x14ac:dyDescent="0.25">
      <c r="A25" s="476"/>
      <c r="B25" s="477" t="s">
        <v>721</v>
      </c>
      <c r="C25" s="536">
        <f>IFERROR(C24/C23-1,0)</f>
        <v>0</v>
      </c>
      <c r="D25" s="536">
        <f>IFERROR(D24/D23-1,0)</f>
        <v>0</v>
      </c>
      <c r="E25" s="536">
        <f>IFERROR(E24/E23-1,0)</f>
        <v>-0.56934306569343063</v>
      </c>
      <c r="F25" s="537" t="s">
        <v>529</v>
      </c>
    </row>
    <row r="26" spans="1:10" ht="15.75" thickBot="1" x14ac:dyDescent="0.3">
      <c r="A26" s="774" t="s">
        <v>722</v>
      </c>
      <c r="B26" s="775"/>
      <c r="C26" s="538" t="s">
        <v>529</v>
      </c>
      <c r="D26" s="539">
        <f>IFERROR(D24/C24-1,0)</f>
        <v>0</v>
      </c>
      <c r="E26" s="539">
        <f>IFERROR(E24/D24-1,0)</f>
        <v>0</v>
      </c>
      <c r="F26" s="541">
        <f>IFERROR(F23/E24-1,0)</f>
        <v>0.51864406779661021</v>
      </c>
    </row>
    <row r="27" spans="1:10" ht="16.5" thickTop="1" x14ac:dyDescent="0.25">
      <c r="A27" s="367" t="s">
        <v>532</v>
      </c>
      <c r="B27" s="480" t="s">
        <v>527</v>
      </c>
      <c r="C27" s="542"/>
      <c r="D27" s="542"/>
      <c r="E27" s="542">
        <v>1715</v>
      </c>
      <c r="F27" s="542">
        <v>1048</v>
      </c>
    </row>
    <row r="28" spans="1:10" ht="16.5" thickBot="1" x14ac:dyDescent="0.3">
      <c r="A28" s="475"/>
      <c r="B28" s="481" t="s">
        <v>528</v>
      </c>
      <c r="C28" s="543"/>
      <c r="D28" s="543"/>
      <c r="E28" s="543">
        <v>945</v>
      </c>
      <c r="F28" s="544">
        <v>945</v>
      </c>
    </row>
    <row r="29" spans="1:10" ht="15" x14ac:dyDescent="0.25">
      <c r="A29" s="476"/>
      <c r="B29" s="477" t="s">
        <v>721</v>
      </c>
      <c r="C29" s="536">
        <f>IFERROR(C28/C27-1,0)</f>
        <v>0</v>
      </c>
      <c r="D29" s="536">
        <f>IFERROR(D28/D27-1,0)</f>
        <v>0</v>
      </c>
      <c r="E29" s="536">
        <f>IFERROR(E28/E27-1,0)</f>
        <v>-0.44897959183673475</v>
      </c>
      <c r="F29" s="537" t="s">
        <v>529</v>
      </c>
    </row>
    <row r="30" spans="1:10" ht="15.75" thickBot="1" x14ac:dyDescent="0.3">
      <c r="A30" s="774" t="s">
        <v>722</v>
      </c>
      <c r="B30" s="775"/>
      <c r="C30" s="538" t="s">
        <v>529</v>
      </c>
      <c r="D30" s="539">
        <f>IFERROR(D28/C28-1,0)</f>
        <v>0</v>
      </c>
      <c r="E30" s="539">
        <f>IFERROR(E28/D28-1,0)</f>
        <v>0</v>
      </c>
      <c r="F30" s="539">
        <f>IFERROR(F27/E28-1,0)</f>
        <v>0.10899470899470898</v>
      </c>
    </row>
    <row r="31" spans="1:10" ht="9" customHeight="1" thickTop="1" thickBot="1" x14ac:dyDescent="0.3">
      <c r="A31" s="478"/>
      <c r="B31" s="479"/>
      <c r="C31" s="545"/>
      <c r="D31" s="546"/>
      <c r="E31" s="546"/>
      <c r="F31" s="547"/>
    </row>
    <row r="32" spans="1:10" ht="16.5" thickTop="1" x14ac:dyDescent="0.25">
      <c r="A32" s="366" t="s">
        <v>533</v>
      </c>
      <c r="B32" s="480" t="s">
        <v>527</v>
      </c>
      <c r="C32" s="542"/>
      <c r="D32" s="542"/>
      <c r="E32" s="542">
        <v>43</v>
      </c>
      <c r="F32" s="548">
        <v>40</v>
      </c>
    </row>
    <row r="33" spans="1:10" ht="16.5" thickBot="1" x14ac:dyDescent="0.3">
      <c r="A33" s="475"/>
      <c r="B33" s="481" t="s">
        <v>528</v>
      </c>
      <c r="C33" s="543"/>
      <c r="D33" s="543"/>
      <c r="E33" s="543">
        <v>38</v>
      </c>
      <c r="F33" s="549">
        <v>38</v>
      </c>
    </row>
    <row r="34" spans="1:10" ht="15" x14ac:dyDescent="0.25">
      <c r="A34" s="476"/>
      <c r="B34" s="477" t="s">
        <v>721</v>
      </c>
      <c r="C34" s="536">
        <f>IFERROR(C33/C32-1,0)</f>
        <v>0</v>
      </c>
      <c r="D34" s="536">
        <f>IFERROR(D33/D32-1,0)</f>
        <v>0</v>
      </c>
      <c r="E34" s="536">
        <f>IFERROR(E33/E32-1,0)</f>
        <v>-0.11627906976744184</v>
      </c>
      <c r="F34" s="537" t="s">
        <v>529</v>
      </c>
    </row>
    <row r="35" spans="1:10" ht="15.75" thickBot="1" x14ac:dyDescent="0.3">
      <c r="A35" s="774" t="s">
        <v>722</v>
      </c>
      <c r="B35" s="775"/>
      <c r="C35" s="538" t="s">
        <v>529</v>
      </c>
      <c r="D35" s="539">
        <f>IFERROR(D33/C33-1,0)</f>
        <v>0</v>
      </c>
      <c r="E35" s="539">
        <f>IFERROR(E33/D33-1,0)</f>
        <v>0</v>
      </c>
      <c r="F35" s="539">
        <f>IFERROR(F32/E33-1,0)</f>
        <v>5.2631578947368363E-2</v>
      </c>
    </row>
    <row r="36" spans="1:10" ht="16.5" thickTop="1" x14ac:dyDescent="0.25">
      <c r="A36" s="366" t="s">
        <v>534</v>
      </c>
      <c r="B36" s="480" t="s">
        <v>527</v>
      </c>
      <c r="C36" s="542"/>
      <c r="D36" s="542"/>
      <c r="E36" s="542">
        <v>50</v>
      </c>
      <c r="F36" s="548">
        <v>53</v>
      </c>
    </row>
    <row r="37" spans="1:10" ht="16.5" thickBot="1" x14ac:dyDescent="0.3">
      <c r="A37" s="475"/>
      <c r="B37" s="481" t="s">
        <v>528</v>
      </c>
      <c r="C37" s="543"/>
      <c r="D37" s="543"/>
      <c r="E37" s="543">
        <v>46</v>
      </c>
      <c r="F37" s="549">
        <v>46</v>
      </c>
    </row>
    <row r="38" spans="1:10" ht="15" x14ac:dyDescent="0.25">
      <c r="A38" s="476"/>
      <c r="B38" s="477" t="s">
        <v>721</v>
      </c>
      <c r="C38" s="536">
        <f>IFERROR(C37/C36-1,0)</f>
        <v>0</v>
      </c>
      <c r="D38" s="536">
        <f>IFERROR(D37/D36-1,0)</f>
        <v>0</v>
      </c>
      <c r="E38" s="536">
        <f>IFERROR(E37/E36-1,0)</f>
        <v>-7.999999999999996E-2</v>
      </c>
      <c r="F38" s="537" t="s">
        <v>529</v>
      </c>
      <c r="J38" s="23"/>
    </row>
    <row r="39" spans="1:10" ht="15.75" thickBot="1" x14ac:dyDescent="0.3">
      <c r="A39" s="774" t="s">
        <v>722</v>
      </c>
      <c r="B39" s="775"/>
      <c r="C39" s="538" t="s">
        <v>529</v>
      </c>
      <c r="D39" s="539">
        <f>IFERROR(D37/C37-1,0)</f>
        <v>0</v>
      </c>
      <c r="E39" s="539">
        <f>IFERROR(E37/D37-1,0)</f>
        <v>0</v>
      </c>
      <c r="F39" s="541">
        <f>IFERROR(F36/E37-1,0)</f>
        <v>0.15217391304347827</v>
      </c>
    </row>
    <row r="40" spans="1:10" ht="9" customHeight="1" thickTop="1" thickBot="1" x14ac:dyDescent="0.3">
      <c r="A40" s="478"/>
      <c r="B40" s="479"/>
      <c r="C40" s="545"/>
      <c r="D40" s="546"/>
      <c r="E40" s="546"/>
      <c r="F40" s="547"/>
    </row>
    <row r="41" spans="1:10" ht="16.5" thickTop="1" x14ac:dyDescent="0.25">
      <c r="A41" s="366" t="s">
        <v>724</v>
      </c>
      <c r="B41" s="480" t="s">
        <v>527</v>
      </c>
      <c r="C41" s="542"/>
      <c r="D41" s="542"/>
      <c r="E41" s="542">
        <v>0</v>
      </c>
      <c r="F41" s="548">
        <v>10000</v>
      </c>
    </row>
    <row r="42" spans="1:10" ht="16.5" thickBot="1" x14ac:dyDescent="0.3">
      <c r="A42" s="475"/>
      <c r="B42" s="481" t="s">
        <v>528</v>
      </c>
      <c r="C42" s="543"/>
      <c r="D42" s="543"/>
      <c r="E42" s="543">
        <v>0</v>
      </c>
      <c r="F42" s="549" t="s">
        <v>529</v>
      </c>
    </row>
    <row r="43" spans="1:10" ht="15" x14ac:dyDescent="0.25">
      <c r="A43" s="476"/>
      <c r="B43" s="477" t="s">
        <v>721</v>
      </c>
      <c r="C43" s="536">
        <f>IFERROR(C42/C41-1,0)</f>
        <v>0</v>
      </c>
      <c r="D43" s="536">
        <f>IFERROR(D42/D41-1,0)</f>
        <v>0</v>
      </c>
      <c r="E43" s="536">
        <f>IFERROR(E42/E41-1,0)</f>
        <v>0</v>
      </c>
      <c r="F43" s="537" t="s">
        <v>529</v>
      </c>
    </row>
    <row r="44" spans="1:10" ht="15.75" thickBot="1" x14ac:dyDescent="0.3">
      <c r="A44" s="774" t="s">
        <v>722</v>
      </c>
      <c r="B44" s="775"/>
      <c r="C44" s="527" t="s">
        <v>529</v>
      </c>
      <c r="D44" s="534">
        <f>IFERROR(D42/C42-1,0)</f>
        <v>0</v>
      </c>
      <c r="E44" s="534">
        <f>IFERROR(E42/D42-1,0)</f>
        <v>0</v>
      </c>
      <c r="F44" s="535">
        <f>IFERROR(F41/E42-1,0)</f>
        <v>0</v>
      </c>
    </row>
    <row r="45" spans="1:10" ht="13.5" thickTop="1" x14ac:dyDescent="0.2">
      <c r="A45" s="68"/>
      <c r="B45" s="68"/>
      <c r="C45" s="68"/>
      <c r="D45" s="68"/>
      <c r="E45" s="68"/>
      <c r="F45" s="68"/>
    </row>
    <row r="46" spans="1:10" ht="15.75" customHeight="1" x14ac:dyDescent="0.2">
      <c r="A46" s="771" t="s">
        <v>782</v>
      </c>
      <c r="B46" s="771"/>
      <c r="C46" s="771"/>
      <c r="D46" s="771"/>
      <c r="E46" s="771"/>
      <c r="F46" s="771"/>
      <c r="G46" s="368"/>
    </row>
    <row r="47" spans="1:10" x14ac:dyDescent="0.2">
      <c r="A47" s="771"/>
      <c r="B47" s="771"/>
      <c r="C47" s="771"/>
      <c r="D47" s="771"/>
      <c r="E47" s="771"/>
      <c r="F47" s="771"/>
      <c r="G47" s="368"/>
    </row>
    <row r="48" spans="1:10" x14ac:dyDescent="0.2">
      <c r="A48" s="771"/>
      <c r="B48" s="771"/>
      <c r="C48" s="771"/>
      <c r="D48" s="771"/>
      <c r="E48" s="771"/>
      <c r="F48" s="771"/>
    </row>
    <row r="49" spans="1:6" x14ac:dyDescent="0.2">
      <c r="A49" s="68"/>
      <c r="B49" s="68"/>
      <c r="C49" s="68"/>
      <c r="D49" s="68"/>
      <c r="E49" s="68"/>
      <c r="F49" s="68"/>
    </row>
    <row r="50" spans="1:6" x14ac:dyDescent="0.2">
      <c r="A50" s="68" t="s">
        <v>725</v>
      </c>
      <c r="B50" s="68"/>
      <c r="C50" s="68"/>
      <c r="D50" s="68"/>
      <c r="E50" s="68"/>
      <c r="F50" s="68"/>
    </row>
  </sheetData>
  <mergeCells count="12">
    <mergeCell ref="A46:F48"/>
    <mergeCell ref="E1:F1"/>
    <mergeCell ref="A3:F3"/>
    <mergeCell ref="A10:B10"/>
    <mergeCell ref="A14:B14"/>
    <mergeCell ref="A18:B18"/>
    <mergeCell ref="A22:B22"/>
    <mergeCell ref="A26:B26"/>
    <mergeCell ref="A30:B30"/>
    <mergeCell ref="A35:B35"/>
    <mergeCell ref="A39:B39"/>
    <mergeCell ref="A44:B44"/>
  </mergeCells>
  <pageMargins left="0.19685039370078741" right="0.31496062992125984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G46"/>
  <sheetViews>
    <sheetView showGridLines="0" workbookViewId="0">
      <selection activeCell="H28" sqref="H28"/>
    </sheetView>
  </sheetViews>
  <sheetFormatPr defaultRowHeight="12.75" x14ac:dyDescent="0.2"/>
  <cols>
    <col min="1" max="1" width="23.85546875" customWidth="1"/>
    <col min="2" max="2" width="16.85546875" customWidth="1"/>
    <col min="3" max="6" width="15.7109375" customWidth="1"/>
  </cols>
  <sheetData>
    <row r="1" spans="1:6" x14ac:dyDescent="0.2">
      <c r="A1" s="68"/>
      <c r="B1" s="466"/>
      <c r="C1" s="466"/>
      <c r="D1" s="466"/>
      <c r="E1" s="466"/>
      <c r="F1" s="482"/>
    </row>
    <row r="2" spans="1:6" ht="13.5" thickBot="1" x14ac:dyDescent="0.25">
      <c r="A2" s="68"/>
      <c r="B2" s="466"/>
      <c r="C2" s="465"/>
      <c r="D2" s="465"/>
      <c r="E2" s="465"/>
      <c r="F2" s="465"/>
    </row>
    <row r="3" spans="1:6" ht="47.25" customHeight="1" thickBot="1" x14ac:dyDescent="0.3">
      <c r="A3" s="465"/>
      <c r="B3" s="483"/>
      <c r="C3" s="503" t="s">
        <v>757</v>
      </c>
      <c r="D3" s="503" t="s">
        <v>783</v>
      </c>
      <c r="E3" s="504" t="s">
        <v>784</v>
      </c>
      <c r="F3" s="505" t="s">
        <v>785</v>
      </c>
    </row>
    <row r="4" spans="1:6" ht="15" customHeight="1" x14ac:dyDescent="0.25">
      <c r="A4" s="790" t="s">
        <v>535</v>
      </c>
      <c r="B4" s="791"/>
      <c r="C4" s="550"/>
      <c r="D4" s="550"/>
      <c r="E4" s="550">
        <v>9552</v>
      </c>
      <c r="F4" s="550">
        <v>10068</v>
      </c>
    </row>
    <row r="5" spans="1:6" ht="15" customHeight="1" x14ac:dyDescent="0.25">
      <c r="A5" s="776" t="s">
        <v>726</v>
      </c>
      <c r="B5" s="777"/>
      <c r="C5" s="551"/>
      <c r="D5" s="551"/>
      <c r="E5" s="551">
        <v>851</v>
      </c>
      <c r="F5" s="552">
        <v>868</v>
      </c>
    </row>
    <row r="6" spans="1:6" ht="15" customHeight="1" x14ac:dyDescent="0.25">
      <c r="A6" s="776" t="s">
        <v>727</v>
      </c>
      <c r="B6" s="777"/>
      <c r="C6" s="551"/>
      <c r="D6" s="551"/>
      <c r="E6" s="551">
        <v>1285</v>
      </c>
      <c r="F6" s="552">
        <v>1407</v>
      </c>
    </row>
    <row r="7" spans="1:6" ht="15" customHeight="1" x14ac:dyDescent="0.25">
      <c r="A7" s="776" t="s">
        <v>728</v>
      </c>
      <c r="B7" s="777"/>
      <c r="C7" s="551"/>
      <c r="D7" s="551"/>
      <c r="E7" s="551"/>
      <c r="F7" s="552"/>
    </row>
    <row r="8" spans="1:6" ht="15" customHeight="1" x14ac:dyDescent="0.25">
      <c r="A8" s="776" t="s">
        <v>537</v>
      </c>
      <c r="B8" s="777"/>
      <c r="C8" s="551"/>
      <c r="D8" s="551"/>
      <c r="E8" s="551">
        <v>0</v>
      </c>
      <c r="F8" s="551">
        <v>0</v>
      </c>
    </row>
    <row r="9" spans="1:6" ht="15" customHeight="1" x14ac:dyDescent="0.25">
      <c r="A9" s="776" t="s">
        <v>536</v>
      </c>
      <c r="B9" s="777"/>
      <c r="C9" s="551"/>
      <c r="D9" s="551"/>
      <c r="E9" s="551">
        <v>39</v>
      </c>
      <c r="F9" s="551">
        <v>37</v>
      </c>
    </row>
    <row r="10" spans="1:6" ht="15" customHeight="1" thickBot="1" x14ac:dyDescent="0.3">
      <c r="A10" s="778" t="s">
        <v>729</v>
      </c>
      <c r="B10" s="779"/>
      <c r="C10" s="553"/>
      <c r="D10" s="553"/>
      <c r="E10" s="553">
        <v>44</v>
      </c>
      <c r="F10" s="554">
        <v>46</v>
      </c>
    </row>
    <row r="11" spans="1:6" x14ac:dyDescent="0.2">
      <c r="A11" s="484"/>
      <c r="B11" s="484"/>
      <c r="C11" s="555"/>
      <c r="D11" s="555"/>
      <c r="E11" s="555"/>
      <c r="F11" s="555"/>
    </row>
    <row r="12" spans="1:6" ht="13.5" thickBot="1" x14ac:dyDescent="0.25">
      <c r="A12" s="68"/>
      <c r="B12" s="466"/>
      <c r="C12" s="556"/>
      <c r="D12" s="556"/>
      <c r="E12" s="556"/>
      <c r="F12" s="557" t="s">
        <v>516</v>
      </c>
    </row>
    <row r="13" spans="1:6" ht="39.75" customHeight="1" thickBot="1" x14ac:dyDescent="0.25">
      <c r="A13" s="465"/>
      <c r="B13" s="483"/>
      <c r="C13" s="558" t="s">
        <v>730</v>
      </c>
      <c r="D13" s="558" t="s">
        <v>731</v>
      </c>
      <c r="E13" s="558" t="s">
        <v>786</v>
      </c>
      <c r="F13" s="558" t="s">
        <v>787</v>
      </c>
    </row>
    <row r="14" spans="1:6" ht="15" customHeight="1" x14ac:dyDescent="0.25">
      <c r="A14" s="784" t="s">
        <v>732</v>
      </c>
      <c r="B14" s="785"/>
      <c r="C14" s="550"/>
      <c r="D14" s="550"/>
      <c r="E14" s="550">
        <v>0</v>
      </c>
      <c r="F14" s="559">
        <v>0</v>
      </c>
    </row>
    <row r="15" spans="1:6" ht="15" customHeight="1" x14ac:dyDescent="0.25">
      <c r="A15" s="786" t="s">
        <v>733</v>
      </c>
      <c r="B15" s="787"/>
      <c r="C15" s="560"/>
      <c r="D15" s="560"/>
      <c r="E15" s="560">
        <v>0</v>
      </c>
      <c r="F15" s="561">
        <v>0</v>
      </c>
    </row>
    <row r="16" spans="1:6" ht="15" customHeight="1" thickBot="1" x14ac:dyDescent="0.3">
      <c r="A16" s="788" t="s">
        <v>608</v>
      </c>
      <c r="B16" s="789"/>
      <c r="C16" s="562">
        <f>SUM(C14:C15)</f>
        <v>0</v>
      </c>
      <c r="D16" s="562">
        <f>SUM(D14:D15)</f>
        <v>0</v>
      </c>
      <c r="E16" s="562">
        <f>SUM(E14:E15)</f>
        <v>0</v>
      </c>
      <c r="F16" s="562">
        <f>SUM(F14:F15)</f>
        <v>0</v>
      </c>
    </row>
    <row r="17" spans="1:6" s="369" customFormat="1" ht="15" x14ac:dyDescent="0.25">
      <c r="A17" s="490"/>
      <c r="B17" s="491"/>
      <c r="C17" s="563"/>
      <c r="D17" s="563"/>
      <c r="E17" s="563"/>
      <c r="F17" s="563"/>
    </row>
    <row r="18" spans="1:6" s="369" customFormat="1" ht="15.75" thickBot="1" x14ac:dyDescent="0.3">
      <c r="A18" s="492"/>
      <c r="B18" s="493"/>
      <c r="C18" s="564"/>
      <c r="D18" s="564"/>
      <c r="E18" s="564"/>
      <c r="F18" s="557" t="s">
        <v>516</v>
      </c>
    </row>
    <row r="19" spans="1:6" ht="30" customHeight="1" thickBot="1" x14ac:dyDescent="0.3">
      <c r="A19" s="494"/>
      <c r="B19" s="495"/>
      <c r="C19" s="565" t="s">
        <v>736</v>
      </c>
      <c r="D19" s="565" t="s">
        <v>737</v>
      </c>
      <c r="E19" s="565" t="s">
        <v>759</v>
      </c>
      <c r="F19" s="566" t="s">
        <v>785</v>
      </c>
    </row>
    <row r="20" spans="1:6" ht="15" customHeight="1" x14ac:dyDescent="0.25">
      <c r="A20" s="792" t="s">
        <v>546</v>
      </c>
      <c r="B20" s="496" t="s">
        <v>527</v>
      </c>
      <c r="C20" s="567"/>
      <c r="D20" s="567"/>
      <c r="E20" s="567">
        <v>0</v>
      </c>
      <c r="F20" s="567">
        <v>10000</v>
      </c>
    </row>
    <row r="21" spans="1:6" ht="15" customHeight="1" x14ac:dyDescent="0.25">
      <c r="A21" s="793"/>
      <c r="B21" s="497" t="s">
        <v>738</v>
      </c>
      <c r="C21" s="568"/>
      <c r="D21" s="568"/>
      <c r="E21" s="568">
        <v>0</v>
      </c>
      <c r="F21" s="569" t="s">
        <v>529</v>
      </c>
    </row>
    <row r="22" spans="1:6" ht="15" customHeight="1" thickBot="1" x14ac:dyDescent="0.3">
      <c r="A22" s="794"/>
      <c r="B22" s="498" t="s">
        <v>756</v>
      </c>
      <c r="C22" s="570"/>
      <c r="D22" s="570"/>
      <c r="E22" s="570">
        <v>0</v>
      </c>
      <c r="F22" s="571" t="s">
        <v>529</v>
      </c>
    </row>
    <row r="23" spans="1:6" ht="15" customHeight="1" x14ac:dyDescent="0.25">
      <c r="A23" s="793" t="s">
        <v>734</v>
      </c>
      <c r="B23" s="499" t="s">
        <v>527</v>
      </c>
      <c r="C23" s="572"/>
      <c r="D23" s="572"/>
      <c r="E23" s="572">
        <v>0</v>
      </c>
      <c r="F23" s="572"/>
    </row>
    <row r="24" spans="1:6" ht="15" customHeight="1" x14ac:dyDescent="0.25">
      <c r="A24" s="793"/>
      <c r="B24" s="461" t="s">
        <v>738</v>
      </c>
      <c r="C24" s="569"/>
      <c r="D24" s="569"/>
      <c r="E24" s="569">
        <v>0</v>
      </c>
      <c r="F24" s="573" t="s">
        <v>529</v>
      </c>
    </row>
    <row r="25" spans="1:6" ht="15" customHeight="1" thickBot="1" x14ac:dyDescent="0.3">
      <c r="A25" s="794"/>
      <c r="B25" s="462" t="s">
        <v>756</v>
      </c>
      <c r="C25" s="570"/>
      <c r="D25" s="570"/>
      <c r="E25" s="570">
        <v>0</v>
      </c>
      <c r="F25" s="570" t="s">
        <v>529</v>
      </c>
    </row>
    <row r="26" spans="1:6" ht="15" x14ac:dyDescent="0.25">
      <c r="A26" s="782" t="s">
        <v>735</v>
      </c>
      <c r="B26" s="500" t="s">
        <v>527</v>
      </c>
      <c r="C26" s="574"/>
      <c r="D26" s="574"/>
      <c r="E26" s="575">
        <v>0</v>
      </c>
      <c r="F26" s="575">
        <v>10000</v>
      </c>
    </row>
    <row r="27" spans="1:6" ht="15" x14ac:dyDescent="0.25">
      <c r="A27" s="782"/>
      <c r="B27" s="501" t="s">
        <v>738</v>
      </c>
      <c r="C27" s="576"/>
      <c r="D27" s="576"/>
      <c r="E27" s="577">
        <v>0</v>
      </c>
      <c r="F27" s="578" t="s">
        <v>529</v>
      </c>
    </row>
    <row r="28" spans="1:6" ht="15.75" thickBot="1" x14ac:dyDescent="0.3">
      <c r="A28" s="783"/>
      <c r="B28" s="502" t="s">
        <v>756</v>
      </c>
      <c r="C28" s="579"/>
      <c r="D28" s="580"/>
      <c r="E28" s="579">
        <v>0</v>
      </c>
      <c r="F28" s="581" t="s">
        <v>529</v>
      </c>
    </row>
    <row r="29" spans="1:6" x14ac:dyDescent="0.2">
      <c r="A29" s="484"/>
      <c r="B29" s="485"/>
      <c r="C29" s="488"/>
      <c r="D29" s="488"/>
      <c r="E29" s="486"/>
      <c r="F29" s="488"/>
    </row>
    <row r="30" spans="1:6" x14ac:dyDescent="0.2">
      <c r="A30" s="466"/>
      <c r="B30" s="487"/>
      <c r="C30" s="488"/>
      <c r="D30" s="488"/>
      <c r="E30" s="488"/>
      <c r="F30" s="488"/>
    </row>
    <row r="31" spans="1:6" x14ac:dyDescent="0.2">
      <c r="A31" s="466"/>
      <c r="B31" s="487"/>
      <c r="C31" s="488"/>
      <c r="D31" s="488"/>
      <c r="E31" s="488"/>
      <c r="F31" s="488"/>
    </row>
    <row r="32" spans="1:6" x14ac:dyDescent="0.2">
      <c r="A32" s="68"/>
      <c r="B32" s="466"/>
      <c r="C32" s="68"/>
      <c r="D32" s="68"/>
      <c r="E32" s="68"/>
      <c r="F32" s="68"/>
    </row>
    <row r="33" spans="1:7" x14ac:dyDescent="0.2">
      <c r="A33" s="68"/>
      <c r="B33" s="466"/>
      <c r="C33" s="68"/>
      <c r="D33" s="68"/>
      <c r="E33" s="68"/>
      <c r="F33" s="68"/>
    </row>
    <row r="34" spans="1:7" ht="18" customHeight="1" x14ac:dyDescent="0.2">
      <c r="A34" s="506" t="s">
        <v>538</v>
      </c>
      <c r="B34" s="506"/>
      <c r="C34" s="506"/>
      <c r="D34" s="506"/>
      <c r="E34" s="506"/>
      <c r="F34" s="506"/>
    </row>
    <row r="35" spans="1:7" ht="18" customHeight="1" x14ac:dyDescent="0.25">
      <c r="A35" s="795" t="s">
        <v>765</v>
      </c>
      <c r="B35" s="795"/>
      <c r="C35" s="795"/>
      <c r="D35" s="795"/>
      <c r="E35" s="795"/>
      <c r="F35" s="795"/>
      <c r="G35" s="489"/>
    </row>
    <row r="36" spans="1:7" ht="18" customHeight="1" x14ac:dyDescent="0.25">
      <c r="A36" s="795"/>
      <c r="B36" s="795"/>
      <c r="C36" s="795"/>
      <c r="D36" s="795"/>
      <c r="E36" s="795"/>
      <c r="F36" s="795"/>
      <c r="G36" s="489"/>
    </row>
    <row r="37" spans="1:7" ht="18" customHeight="1" x14ac:dyDescent="0.25">
      <c r="A37" s="795"/>
      <c r="B37" s="795"/>
      <c r="C37" s="795"/>
      <c r="D37" s="795"/>
      <c r="E37" s="795"/>
      <c r="F37" s="795"/>
      <c r="G37" s="489"/>
    </row>
    <row r="38" spans="1:7" ht="18" customHeight="1" x14ac:dyDescent="0.25">
      <c r="A38" s="795"/>
      <c r="B38" s="795"/>
      <c r="C38" s="795"/>
      <c r="D38" s="795"/>
      <c r="E38" s="795"/>
      <c r="F38" s="795"/>
      <c r="G38" s="489"/>
    </row>
    <row r="39" spans="1:7" ht="18" customHeight="1" x14ac:dyDescent="0.25">
      <c r="A39" s="780" t="s">
        <v>788</v>
      </c>
      <c r="B39" s="780"/>
      <c r="C39" s="780"/>
      <c r="D39" s="780"/>
      <c r="E39" s="780"/>
      <c r="F39" s="780"/>
      <c r="G39" s="489"/>
    </row>
    <row r="40" spans="1:7" ht="18" customHeight="1" x14ac:dyDescent="0.25">
      <c r="A40" s="780" t="s">
        <v>789</v>
      </c>
      <c r="B40" s="780"/>
      <c r="C40" s="780"/>
      <c r="D40" s="780"/>
      <c r="E40" s="780"/>
      <c r="F40" s="780"/>
      <c r="G40" s="489"/>
    </row>
    <row r="41" spans="1:7" ht="18" customHeight="1" x14ac:dyDescent="0.25">
      <c r="A41" s="780" t="s">
        <v>766</v>
      </c>
      <c r="B41" s="780"/>
      <c r="C41" s="780"/>
      <c r="D41" s="780"/>
      <c r="E41" s="780"/>
      <c r="F41" s="780"/>
      <c r="G41" s="489"/>
    </row>
    <row r="42" spans="1:7" ht="18" customHeight="1" x14ac:dyDescent="0.25">
      <c r="A42" s="781" t="s">
        <v>790</v>
      </c>
      <c r="B42" s="781"/>
      <c r="C42" s="781"/>
      <c r="D42" s="781"/>
      <c r="E42" s="781"/>
      <c r="F42" s="781"/>
      <c r="G42" s="489"/>
    </row>
    <row r="43" spans="1:7" ht="12" customHeight="1" x14ac:dyDescent="0.25">
      <c r="A43" s="781"/>
      <c r="B43" s="781"/>
      <c r="C43" s="781"/>
      <c r="D43" s="781"/>
      <c r="E43" s="781"/>
      <c r="F43" s="781"/>
      <c r="G43" s="489"/>
    </row>
    <row r="44" spans="1:7" ht="18" customHeight="1" x14ac:dyDescent="0.25">
      <c r="A44" s="780" t="s">
        <v>767</v>
      </c>
      <c r="B44" s="780"/>
      <c r="C44" s="780"/>
      <c r="D44" s="780"/>
      <c r="E44" s="780"/>
      <c r="F44" s="780"/>
      <c r="G44" s="489"/>
    </row>
    <row r="45" spans="1:7" ht="21" customHeight="1" x14ac:dyDescent="0.2">
      <c r="A45" s="781" t="s">
        <v>768</v>
      </c>
      <c r="B45" s="781"/>
      <c r="C45" s="781"/>
      <c r="D45" s="781"/>
      <c r="E45" s="781"/>
      <c r="F45" s="781"/>
    </row>
    <row r="46" spans="1:7" ht="9" customHeight="1" x14ac:dyDescent="0.2">
      <c r="A46" s="781"/>
      <c r="B46" s="781"/>
      <c r="C46" s="781"/>
      <c r="D46" s="781"/>
      <c r="E46" s="781"/>
      <c r="F46" s="781"/>
    </row>
  </sheetData>
  <mergeCells count="20"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A1:I150"/>
  <sheetViews>
    <sheetView showGridLines="0" zoomScale="55" zoomScaleNormal="55" workbookViewId="0">
      <selection activeCell="J11" sqref="J11"/>
    </sheetView>
  </sheetViews>
  <sheetFormatPr defaultRowHeight="15.75" x14ac:dyDescent="0.2"/>
  <cols>
    <col min="1" max="1" width="9.140625" style="19"/>
    <col min="2" max="2" width="25.7109375" style="19" customWidth="1"/>
    <col min="3" max="3" width="95.5703125" style="19" customWidth="1"/>
    <col min="4" max="4" width="9.85546875" style="19" customWidth="1"/>
    <col min="5" max="8" width="25.7109375" style="19" customWidth="1"/>
    <col min="9" max="9" width="4" style="19" customWidth="1"/>
    <col min="10" max="16384" width="9.140625" style="19"/>
  </cols>
  <sheetData>
    <row r="1" spans="1:9" ht="18.75" x14ac:dyDescent="0.2">
      <c r="H1" s="470" t="s">
        <v>717</v>
      </c>
    </row>
    <row r="3" spans="1:9" ht="30" customHeight="1" x14ac:dyDescent="0.2">
      <c r="B3" s="742" t="s">
        <v>791</v>
      </c>
      <c r="C3" s="742"/>
      <c r="D3" s="742"/>
      <c r="E3" s="742"/>
      <c r="F3" s="742"/>
      <c r="G3" s="742"/>
      <c r="H3" s="742"/>
    </row>
    <row r="4" spans="1:9" ht="26.25" customHeight="1" thickBot="1" x14ac:dyDescent="0.25">
      <c r="B4" s="217"/>
      <c r="C4" s="218"/>
      <c r="D4" s="218"/>
      <c r="E4" s="211"/>
      <c r="F4" s="211"/>
      <c r="G4" s="211"/>
      <c r="H4" s="212" t="s">
        <v>516</v>
      </c>
    </row>
    <row r="5" spans="1:9" ht="26.25" customHeight="1" thickBot="1" x14ac:dyDescent="0.25">
      <c r="A5" s="214"/>
      <c r="B5" s="803" t="s">
        <v>581</v>
      </c>
      <c r="C5" s="800" t="s">
        <v>589</v>
      </c>
      <c r="D5" s="800" t="s">
        <v>48</v>
      </c>
      <c r="E5" s="798" t="s">
        <v>79</v>
      </c>
      <c r="F5" s="798"/>
      <c r="G5" s="798"/>
      <c r="H5" s="799"/>
      <c r="I5" s="175"/>
    </row>
    <row r="6" spans="1:9" s="167" customFormat="1" ht="30" customHeight="1" x14ac:dyDescent="0.2">
      <c r="A6" s="215"/>
      <c r="B6" s="804"/>
      <c r="C6" s="801"/>
      <c r="D6" s="801"/>
      <c r="E6" s="749" t="s">
        <v>792</v>
      </c>
      <c r="F6" s="749" t="s">
        <v>793</v>
      </c>
      <c r="G6" s="749" t="s">
        <v>794</v>
      </c>
      <c r="H6" s="796" t="s">
        <v>795</v>
      </c>
      <c r="I6" s="213"/>
    </row>
    <row r="7" spans="1:9" s="168" customFormat="1" ht="33" customHeight="1" thickBot="1" x14ac:dyDescent="0.25">
      <c r="A7" s="216"/>
      <c r="B7" s="805"/>
      <c r="C7" s="802"/>
      <c r="D7" s="802"/>
      <c r="E7" s="750"/>
      <c r="F7" s="750"/>
      <c r="G7" s="750"/>
      <c r="H7" s="797"/>
      <c r="I7" s="172"/>
    </row>
    <row r="8" spans="1:9" s="168" customFormat="1" ht="22.5" customHeight="1" thickBot="1" x14ac:dyDescent="0.25">
      <c r="A8" s="216"/>
      <c r="B8" s="507">
        <v>1</v>
      </c>
      <c r="C8" s="508">
        <v>2</v>
      </c>
      <c r="D8" s="509">
        <v>3</v>
      </c>
      <c r="E8" s="510">
        <v>4</v>
      </c>
      <c r="F8" s="510">
        <v>5</v>
      </c>
      <c r="G8" s="510">
        <v>6</v>
      </c>
      <c r="H8" s="511">
        <v>7</v>
      </c>
      <c r="I8" s="172"/>
    </row>
    <row r="9" spans="1:9" s="169" customFormat="1" ht="35.1" customHeight="1" x14ac:dyDescent="0.2">
      <c r="A9" s="221"/>
      <c r="B9" s="220"/>
      <c r="C9" s="158" t="s">
        <v>107</v>
      </c>
      <c r="D9" s="219"/>
      <c r="E9" s="253"/>
      <c r="F9" s="253"/>
      <c r="G9" s="253"/>
      <c r="H9" s="254"/>
      <c r="I9" s="173"/>
    </row>
    <row r="10" spans="1:9" s="169" customFormat="1" ht="35.1" customHeight="1" x14ac:dyDescent="0.2">
      <c r="A10" s="221"/>
      <c r="B10" s="159">
        <v>0</v>
      </c>
      <c r="C10" s="32" t="s">
        <v>138</v>
      </c>
      <c r="D10" s="178" t="s">
        <v>615</v>
      </c>
      <c r="E10" s="263"/>
      <c r="F10" s="263"/>
      <c r="G10" s="263"/>
      <c r="H10" s="264"/>
      <c r="I10" s="173"/>
    </row>
    <row r="11" spans="1:9" s="169" customFormat="1" ht="35.1" customHeight="1" x14ac:dyDescent="0.2">
      <c r="B11" s="159"/>
      <c r="C11" s="32" t="s">
        <v>513</v>
      </c>
      <c r="D11" s="178" t="s">
        <v>616</v>
      </c>
      <c r="E11" s="264">
        <f>E12+E19+E43</f>
        <v>120800</v>
      </c>
      <c r="F11" s="264">
        <f>F12+F19+F43</f>
        <v>120800</v>
      </c>
      <c r="G11" s="264">
        <f>G12+G19+G43</f>
        <v>120800</v>
      </c>
      <c r="H11" s="264">
        <f>H12+H19+H43</f>
        <v>120800</v>
      </c>
      <c r="I11" s="173"/>
    </row>
    <row r="12" spans="1:9" s="169" customFormat="1" ht="35.1" customHeight="1" x14ac:dyDescent="0.2">
      <c r="B12" s="159">
        <v>1</v>
      </c>
      <c r="C12" s="32" t="s">
        <v>300</v>
      </c>
      <c r="D12" s="178" t="s">
        <v>617</v>
      </c>
      <c r="E12" s="264">
        <v>1800</v>
      </c>
      <c r="F12" s="264">
        <v>1800</v>
      </c>
      <c r="G12" s="264">
        <v>1800</v>
      </c>
      <c r="H12" s="264">
        <v>1800</v>
      </c>
      <c r="I12" s="173"/>
    </row>
    <row r="13" spans="1:9" s="169" customFormat="1" ht="35.1" customHeight="1" x14ac:dyDescent="0.2">
      <c r="B13" s="159" t="s">
        <v>301</v>
      </c>
      <c r="C13" s="33" t="s">
        <v>302</v>
      </c>
      <c r="D13" s="178" t="s">
        <v>618</v>
      </c>
      <c r="E13" s="264"/>
      <c r="F13" s="264"/>
      <c r="G13" s="264"/>
      <c r="H13" s="264"/>
      <c r="I13" s="173"/>
    </row>
    <row r="14" spans="1:9" s="169" customFormat="1" ht="35.1" customHeight="1" x14ac:dyDescent="0.2">
      <c r="B14" s="159" t="s">
        <v>303</v>
      </c>
      <c r="C14" s="33" t="s">
        <v>304</v>
      </c>
      <c r="D14" s="178" t="s">
        <v>619</v>
      </c>
      <c r="E14" s="264">
        <v>1800</v>
      </c>
      <c r="F14" s="264">
        <v>1800</v>
      </c>
      <c r="G14" s="264">
        <v>1800</v>
      </c>
      <c r="H14" s="264">
        <v>1800</v>
      </c>
      <c r="I14" s="173"/>
    </row>
    <row r="15" spans="1:9" s="169" customFormat="1" ht="35.1" customHeight="1" x14ac:dyDescent="0.2">
      <c r="B15" s="159" t="s">
        <v>305</v>
      </c>
      <c r="C15" s="33" t="s">
        <v>139</v>
      </c>
      <c r="D15" s="178" t="s">
        <v>620</v>
      </c>
      <c r="E15" s="264"/>
      <c r="F15" s="264"/>
      <c r="G15" s="264"/>
      <c r="H15" s="264"/>
      <c r="I15" s="173"/>
    </row>
    <row r="16" spans="1:9" s="169" customFormat="1" ht="35.1" customHeight="1" x14ac:dyDescent="0.2">
      <c r="B16" s="160" t="s">
        <v>306</v>
      </c>
      <c r="C16" s="33" t="s">
        <v>140</v>
      </c>
      <c r="D16" s="178" t="s">
        <v>621</v>
      </c>
      <c r="E16" s="264"/>
      <c r="F16" s="264"/>
      <c r="G16" s="264"/>
      <c r="H16" s="264"/>
      <c r="I16" s="173"/>
    </row>
    <row r="17" spans="2:9" s="169" customFormat="1" ht="35.1" customHeight="1" x14ac:dyDescent="0.2">
      <c r="B17" s="160" t="s">
        <v>307</v>
      </c>
      <c r="C17" s="33" t="s">
        <v>141</v>
      </c>
      <c r="D17" s="178" t="s">
        <v>622</v>
      </c>
      <c r="E17" s="264"/>
      <c r="F17" s="264"/>
      <c r="G17" s="264"/>
      <c r="H17" s="264"/>
      <c r="I17" s="173"/>
    </row>
    <row r="18" spans="2:9" s="169" customFormat="1" ht="35.1" customHeight="1" x14ac:dyDescent="0.2">
      <c r="B18" s="160" t="s">
        <v>308</v>
      </c>
      <c r="C18" s="33" t="s">
        <v>142</v>
      </c>
      <c r="D18" s="178" t="s">
        <v>623</v>
      </c>
      <c r="E18" s="264"/>
      <c r="F18" s="264"/>
      <c r="G18" s="264"/>
      <c r="H18" s="264"/>
      <c r="I18" s="173"/>
    </row>
    <row r="19" spans="2:9" s="169" customFormat="1" ht="35.1" customHeight="1" x14ac:dyDescent="0.2">
      <c r="B19" s="161">
        <v>2</v>
      </c>
      <c r="C19" s="32" t="s">
        <v>309</v>
      </c>
      <c r="D19" s="178" t="s">
        <v>624</v>
      </c>
      <c r="E19" s="264">
        <v>117000</v>
      </c>
      <c r="F19" s="264">
        <v>117000</v>
      </c>
      <c r="G19" s="264">
        <v>117000</v>
      </c>
      <c r="H19" s="264">
        <v>117000</v>
      </c>
      <c r="I19" s="173"/>
    </row>
    <row r="20" spans="2:9" s="169" customFormat="1" ht="35.1" customHeight="1" x14ac:dyDescent="0.2">
      <c r="B20" s="159" t="s">
        <v>310</v>
      </c>
      <c r="C20" s="33" t="s">
        <v>143</v>
      </c>
      <c r="D20" s="178" t="s">
        <v>625</v>
      </c>
      <c r="E20" s="264"/>
      <c r="F20" s="264"/>
      <c r="G20" s="264"/>
      <c r="H20" s="264"/>
      <c r="I20" s="173"/>
    </row>
    <row r="21" spans="2:9" s="169" customFormat="1" ht="35.1" customHeight="1" x14ac:dyDescent="0.2">
      <c r="B21" s="160" t="s">
        <v>311</v>
      </c>
      <c r="C21" s="33" t="s">
        <v>144</v>
      </c>
      <c r="D21" s="178" t="s">
        <v>626</v>
      </c>
      <c r="E21" s="264">
        <v>59000</v>
      </c>
      <c r="F21" s="264">
        <v>59000</v>
      </c>
      <c r="G21" s="264">
        <v>59000</v>
      </c>
      <c r="H21" s="264">
        <v>59000</v>
      </c>
      <c r="I21" s="173"/>
    </row>
    <row r="22" spans="2:9" s="169" customFormat="1" ht="35.1" customHeight="1" x14ac:dyDescent="0.2">
      <c r="B22" s="159" t="s">
        <v>312</v>
      </c>
      <c r="C22" s="33" t="s">
        <v>145</v>
      </c>
      <c r="D22" s="178" t="s">
        <v>627</v>
      </c>
      <c r="E22" s="264">
        <v>56000</v>
      </c>
      <c r="F22" s="264">
        <v>56000</v>
      </c>
      <c r="G22" s="264">
        <v>56000</v>
      </c>
      <c r="H22" s="264">
        <v>56000</v>
      </c>
      <c r="I22" s="173"/>
    </row>
    <row r="23" spans="2:9" s="169" customFormat="1" ht="35.1" customHeight="1" x14ac:dyDescent="0.2">
      <c r="B23" s="159" t="s">
        <v>313</v>
      </c>
      <c r="C23" s="33" t="s">
        <v>146</v>
      </c>
      <c r="D23" s="178" t="s">
        <v>628</v>
      </c>
      <c r="E23" s="264"/>
      <c r="F23" s="264"/>
      <c r="G23" s="264"/>
      <c r="H23" s="264"/>
      <c r="I23" s="173"/>
    </row>
    <row r="24" spans="2:9" s="169" customFormat="1" ht="35.1" customHeight="1" x14ac:dyDescent="0.2">
      <c r="B24" s="159" t="s">
        <v>314</v>
      </c>
      <c r="C24" s="33" t="s">
        <v>147</v>
      </c>
      <c r="D24" s="178" t="s">
        <v>629</v>
      </c>
      <c r="E24" s="264"/>
      <c r="F24" s="264"/>
      <c r="G24" s="264"/>
      <c r="H24" s="264"/>
      <c r="I24" s="173"/>
    </row>
    <row r="25" spans="2:9" s="169" customFormat="1" ht="35.1" customHeight="1" x14ac:dyDescent="0.2">
      <c r="B25" s="159" t="s">
        <v>315</v>
      </c>
      <c r="C25" s="33" t="s">
        <v>316</v>
      </c>
      <c r="D25" s="178" t="s">
        <v>630</v>
      </c>
      <c r="E25" s="264">
        <v>2000</v>
      </c>
      <c r="F25" s="264">
        <v>2000</v>
      </c>
      <c r="G25" s="264">
        <v>2000</v>
      </c>
      <c r="H25" s="264">
        <v>2000</v>
      </c>
      <c r="I25" s="173"/>
    </row>
    <row r="26" spans="2:9" s="169" customFormat="1" ht="35.1" customHeight="1" x14ac:dyDescent="0.2">
      <c r="B26" s="159" t="s">
        <v>317</v>
      </c>
      <c r="C26" s="33" t="s">
        <v>318</v>
      </c>
      <c r="D26" s="178" t="s">
        <v>631</v>
      </c>
      <c r="E26" s="264"/>
      <c r="F26" s="264"/>
      <c r="G26" s="264"/>
      <c r="H26" s="264"/>
      <c r="I26" s="173"/>
    </row>
    <row r="27" spans="2:9" s="169" customFormat="1" ht="35.1" customHeight="1" x14ac:dyDescent="0.2">
      <c r="B27" s="159" t="s">
        <v>319</v>
      </c>
      <c r="C27" s="33" t="s">
        <v>148</v>
      </c>
      <c r="D27" s="178" t="s">
        <v>632</v>
      </c>
      <c r="E27" s="264"/>
      <c r="F27" s="264"/>
      <c r="G27" s="264"/>
      <c r="H27" s="264"/>
      <c r="I27" s="173"/>
    </row>
    <row r="28" spans="2:9" s="169" customFormat="1" ht="35.1" customHeight="1" x14ac:dyDescent="0.2">
      <c r="B28" s="161">
        <v>3</v>
      </c>
      <c r="C28" s="32" t="s">
        <v>320</v>
      </c>
      <c r="D28" s="178" t="s">
        <v>633</v>
      </c>
      <c r="E28" s="264"/>
      <c r="F28" s="264"/>
      <c r="G28" s="264"/>
      <c r="H28" s="264"/>
      <c r="I28" s="173"/>
    </row>
    <row r="29" spans="2:9" s="169" customFormat="1" ht="35.1" customHeight="1" x14ac:dyDescent="0.2">
      <c r="B29" s="159" t="s">
        <v>321</v>
      </c>
      <c r="C29" s="33" t="s">
        <v>149</v>
      </c>
      <c r="D29" s="178" t="s">
        <v>634</v>
      </c>
      <c r="E29" s="264"/>
      <c r="F29" s="264"/>
      <c r="G29" s="264"/>
      <c r="H29" s="264"/>
      <c r="I29" s="173"/>
    </row>
    <row r="30" spans="2:9" s="169" customFormat="1" ht="35.1" customHeight="1" x14ac:dyDescent="0.2">
      <c r="B30" s="160" t="s">
        <v>322</v>
      </c>
      <c r="C30" s="33" t="s">
        <v>150</v>
      </c>
      <c r="D30" s="178" t="s">
        <v>635</v>
      </c>
      <c r="E30" s="264"/>
      <c r="F30" s="264"/>
      <c r="G30" s="264"/>
      <c r="H30" s="264"/>
      <c r="I30" s="173"/>
    </row>
    <row r="31" spans="2:9" s="169" customFormat="1" ht="35.1" customHeight="1" x14ac:dyDescent="0.2">
      <c r="B31" s="160" t="s">
        <v>323</v>
      </c>
      <c r="C31" s="33" t="s">
        <v>151</v>
      </c>
      <c r="D31" s="178" t="s">
        <v>636</v>
      </c>
      <c r="E31" s="264"/>
      <c r="F31" s="264"/>
      <c r="G31" s="264"/>
      <c r="H31" s="264"/>
      <c r="I31" s="173"/>
    </row>
    <row r="32" spans="2:9" s="169" customFormat="1" ht="35.1" customHeight="1" x14ac:dyDescent="0.2">
      <c r="B32" s="160" t="s">
        <v>324</v>
      </c>
      <c r="C32" s="33" t="s">
        <v>152</v>
      </c>
      <c r="D32" s="178" t="s">
        <v>637</v>
      </c>
      <c r="E32" s="264"/>
      <c r="F32" s="264"/>
      <c r="G32" s="264"/>
      <c r="H32" s="264"/>
      <c r="I32" s="173"/>
    </row>
    <row r="33" spans="2:9" s="169" customFormat="1" ht="35.1" customHeight="1" x14ac:dyDescent="0.2">
      <c r="B33" s="162" t="s">
        <v>325</v>
      </c>
      <c r="C33" s="32" t="s">
        <v>326</v>
      </c>
      <c r="D33" s="178" t="s">
        <v>638</v>
      </c>
      <c r="E33" s="264"/>
      <c r="F33" s="264"/>
      <c r="G33" s="264"/>
      <c r="H33" s="264"/>
      <c r="I33" s="173"/>
    </row>
    <row r="34" spans="2:9" s="169" customFormat="1" ht="35.1" customHeight="1" x14ac:dyDescent="0.2">
      <c r="B34" s="160" t="s">
        <v>327</v>
      </c>
      <c r="C34" s="33" t="s">
        <v>153</v>
      </c>
      <c r="D34" s="178" t="s">
        <v>639</v>
      </c>
      <c r="E34" s="264"/>
      <c r="F34" s="264"/>
      <c r="G34" s="264"/>
      <c r="H34" s="264"/>
      <c r="I34" s="173"/>
    </row>
    <row r="35" spans="2:9" s="169" customFormat="1" ht="35.1" customHeight="1" x14ac:dyDescent="0.2">
      <c r="B35" s="160" t="s">
        <v>328</v>
      </c>
      <c r="C35" s="33" t="s">
        <v>329</v>
      </c>
      <c r="D35" s="178" t="s">
        <v>640</v>
      </c>
      <c r="E35" s="264"/>
      <c r="F35" s="264"/>
      <c r="G35" s="264"/>
      <c r="H35" s="264"/>
      <c r="I35" s="173"/>
    </row>
    <row r="36" spans="2:9" s="169" customFormat="1" ht="35.1" customHeight="1" x14ac:dyDescent="0.2">
      <c r="B36" s="160" t="s">
        <v>330</v>
      </c>
      <c r="C36" s="33" t="s">
        <v>331</v>
      </c>
      <c r="D36" s="178" t="s">
        <v>641</v>
      </c>
      <c r="E36" s="264"/>
      <c r="F36" s="264"/>
      <c r="G36" s="264"/>
      <c r="H36" s="264"/>
      <c r="I36" s="173"/>
    </row>
    <row r="37" spans="2:9" s="169" customFormat="1" ht="35.1" customHeight="1" x14ac:dyDescent="0.2">
      <c r="B37" s="160" t="s">
        <v>332</v>
      </c>
      <c r="C37" s="33" t="s">
        <v>333</v>
      </c>
      <c r="D37" s="178" t="s">
        <v>642</v>
      </c>
      <c r="E37" s="264"/>
      <c r="F37" s="264"/>
      <c r="G37" s="264"/>
      <c r="H37" s="264"/>
      <c r="I37" s="173"/>
    </row>
    <row r="38" spans="2:9" s="169" customFormat="1" ht="35.1" customHeight="1" x14ac:dyDescent="0.2">
      <c r="B38" s="160" t="s">
        <v>332</v>
      </c>
      <c r="C38" s="33" t="s">
        <v>334</v>
      </c>
      <c r="D38" s="178" t="s">
        <v>643</v>
      </c>
      <c r="E38" s="264"/>
      <c r="F38" s="264"/>
      <c r="G38" s="264"/>
      <c r="H38" s="264"/>
      <c r="I38" s="173"/>
    </row>
    <row r="39" spans="2:9" s="169" customFormat="1" ht="35.1" customHeight="1" x14ac:dyDescent="0.2">
      <c r="B39" s="160" t="s">
        <v>335</v>
      </c>
      <c r="C39" s="33" t="s">
        <v>336</v>
      </c>
      <c r="D39" s="178" t="s">
        <v>644</v>
      </c>
      <c r="E39" s="264"/>
      <c r="F39" s="264"/>
      <c r="G39" s="264"/>
      <c r="H39" s="264"/>
      <c r="I39" s="173"/>
    </row>
    <row r="40" spans="2:9" s="169" customFormat="1" ht="35.1" customHeight="1" x14ac:dyDescent="0.2">
      <c r="B40" s="160" t="s">
        <v>335</v>
      </c>
      <c r="C40" s="33" t="s">
        <v>337</v>
      </c>
      <c r="D40" s="178" t="s">
        <v>645</v>
      </c>
      <c r="E40" s="264"/>
      <c r="F40" s="264"/>
      <c r="G40" s="264"/>
      <c r="H40" s="264"/>
      <c r="I40" s="173"/>
    </row>
    <row r="41" spans="2:9" s="169" customFormat="1" ht="35.1" customHeight="1" x14ac:dyDescent="0.2">
      <c r="B41" s="160" t="s">
        <v>338</v>
      </c>
      <c r="C41" s="33" t="s">
        <v>339</v>
      </c>
      <c r="D41" s="178" t="s">
        <v>646</v>
      </c>
      <c r="E41" s="264"/>
      <c r="F41" s="264"/>
      <c r="G41" s="264"/>
      <c r="H41" s="264"/>
      <c r="I41" s="173"/>
    </row>
    <row r="42" spans="2:9" s="169" customFormat="1" ht="35.1" customHeight="1" x14ac:dyDescent="0.2">
      <c r="B42" s="160" t="s">
        <v>340</v>
      </c>
      <c r="C42" s="33" t="s">
        <v>341</v>
      </c>
      <c r="D42" s="178" t="s">
        <v>647</v>
      </c>
      <c r="E42" s="264"/>
      <c r="F42" s="264"/>
      <c r="G42" s="264"/>
      <c r="H42" s="264"/>
      <c r="I42" s="173"/>
    </row>
    <row r="43" spans="2:9" s="169" customFormat="1" ht="35.1" customHeight="1" x14ac:dyDescent="0.2">
      <c r="B43" s="162">
        <v>5</v>
      </c>
      <c r="C43" s="32" t="s">
        <v>342</v>
      </c>
      <c r="D43" s="178" t="s">
        <v>648</v>
      </c>
      <c r="E43" s="264">
        <v>2000</v>
      </c>
      <c r="F43" s="264">
        <v>2000</v>
      </c>
      <c r="G43" s="264">
        <v>2000</v>
      </c>
      <c r="H43" s="264">
        <v>2000</v>
      </c>
      <c r="I43" s="173"/>
    </row>
    <row r="44" spans="2:9" s="169" customFormat="1" ht="35.1" customHeight="1" x14ac:dyDescent="0.2">
      <c r="B44" s="160" t="s">
        <v>343</v>
      </c>
      <c r="C44" s="33" t="s">
        <v>344</v>
      </c>
      <c r="D44" s="178" t="s">
        <v>649</v>
      </c>
      <c r="E44" s="264"/>
      <c r="F44" s="264"/>
      <c r="G44" s="264"/>
      <c r="H44" s="264"/>
      <c r="I44" s="173"/>
    </row>
    <row r="45" spans="2:9" s="169" customFormat="1" ht="35.1" customHeight="1" x14ac:dyDescent="0.2">
      <c r="B45" s="160" t="s">
        <v>345</v>
      </c>
      <c r="C45" s="33" t="s">
        <v>346</v>
      </c>
      <c r="D45" s="178" t="s">
        <v>650</v>
      </c>
      <c r="E45" s="264"/>
      <c r="F45" s="264"/>
      <c r="G45" s="264"/>
      <c r="H45" s="264"/>
      <c r="I45" s="173"/>
    </row>
    <row r="46" spans="2:9" s="169" customFormat="1" ht="35.1" customHeight="1" x14ac:dyDescent="0.2">
      <c r="B46" s="160" t="s">
        <v>347</v>
      </c>
      <c r="C46" s="33" t="s">
        <v>348</v>
      </c>
      <c r="D46" s="178" t="s">
        <v>651</v>
      </c>
      <c r="E46" s="264"/>
      <c r="F46" s="264"/>
      <c r="G46" s="264"/>
      <c r="H46" s="264"/>
      <c r="I46" s="173"/>
    </row>
    <row r="47" spans="2:9" s="169" customFormat="1" ht="35.1" customHeight="1" x14ac:dyDescent="0.2">
      <c r="B47" s="160" t="s">
        <v>590</v>
      </c>
      <c r="C47" s="33" t="s">
        <v>349</v>
      </c>
      <c r="D47" s="178" t="s">
        <v>652</v>
      </c>
      <c r="E47" s="264"/>
      <c r="F47" s="264"/>
      <c r="G47" s="264"/>
      <c r="H47" s="264"/>
      <c r="I47" s="173"/>
    </row>
    <row r="48" spans="2:9" s="169" customFormat="1" ht="35.1" customHeight="1" x14ac:dyDescent="0.2">
      <c r="B48" s="160" t="s">
        <v>350</v>
      </c>
      <c r="C48" s="33" t="s">
        <v>351</v>
      </c>
      <c r="D48" s="178" t="s">
        <v>653</v>
      </c>
      <c r="E48" s="264"/>
      <c r="F48" s="264"/>
      <c r="G48" s="264"/>
      <c r="H48" s="264"/>
      <c r="I48" s="173"/>
    </row>
    <row r="49" spans="2:9" s="169" customFormat="1" ht="35.1" customHeight="1" x14ac:dyDescent="0.2">
      <c r="B49" s="160" t="s">
        <v>352</v>
      </c>
      <c r="C49" s="33" t="s">
        <v>353</v>
      </c>
      <c r="D49" s="178" t="s">
        <v>654</v>
      </c>
      <c r="E49" s="264">
        <v>2000</v>
      </c>
      <c r="F49" s="264">
        <v>2000</v>
      </c>
      <c r="G49" s="264">
        <v>2000</v>
      </c>
      <c r="H49" s="264">
        <v>2000</v>
      </c>
      <c r="I49" s="173"/>
    </row>
    <row r="50" spans="2:9" s="169" customFormat="1" ht="35.1" customHeight="1" x14ac:dyDescent="0.2">
      <c r="B50" s="160" t="s">
        <v>354</v>
      </c>
      <c r="C50" s="33" t="s">
        <v>355</v>
      </c>
      <c r="D50" s="178" t="s">
        <v>655</v>
      </c>
      <c r="E50" s="264"/>
      <c r="F50" s="264"/>
      <c r="G50" s="264"/>
      <c r="H50" s="264"/>
      <c r="I50" s="173"/>
    </row>
    <row r="51" spans="2:9" s="169" customFormat="1" ht="35.1" customHeight="1" x14ac:dyDescent="0.2">
      <c r="B51" s="162">
        <v>288</v>
      </c>
      <c r="C51" s="32" t="s">
        <v>154</v>
      </c>
      <c r="D51" s="178" t="s">
        <v>656</v>
      </c>
      <c r="E51" s="264"/>
      <c r="F51" s="264"/>
      <c r="G51" s="264"/>
      <c r="H51" s="264"/>
      <c r="I51" s="173"/>
    </row>
    <row r="52" spans="2:9" s="169" customFormat="1" ht="35.1" customHeight="1" x14ac:dyDescent="0.2">
      <c r="B52" s="162"/>
      <c r="C52" s="32" t="s">
        <v>356</v>
      </c>
      <c r="D52" s="178" t="s">
        <v>657</v>
      </c>
      <c r="E52" s="264">
        <f>E53+E60+E69+E77+E78+E79</f>
        <v>24850</v>
      </c>
      <c r="F52" s="264">
        <f>F53+F60+F69+F77+F78+F79</f>
        <v>24850</v>
      </c>
      <c r="G52" s="264">
        <f>G53+G60+G69+G77+G78+G79</f>
        <v>24850</v>
      </c>
      <c r="H52" s="264">
        <f>H53+H60+H69+H77+H78+H79</f>
        <v>24850</v>
      </c>
      <c r="I52" s="173"/>
    </row>
    <row r="53" spans="2:9" s="169" customFormat="1" ht="35.1" customHeight="1" x14ac:dyDescent="0.2">
      <c r="B53" s="162" t="s">
        <v>155</v>
      </c>
      <c r="C53" s="32" t="s">
        <v>357</v>
      </c>
      <c r="D53" s="178" t="s">
        <v>658</v>
      </c>
      <c r="E53" s="264">
        <v>3150</v>
      </c>
      <c r="F53" s="264">
        <v>3150</v>
      </c>
      <c r="G53" s="264">
        <v>3150</v>
      </c>
      <c r="H53" s="264">
        <v>3150</v>
      </c>
      <c r="I53" s="173"/>
    </row>
    <row r="54" spans="2:9" s="169" customFormat="1" ht="35.1" customHeight="1" x14ac:dyDescent="0.2">
      <c r="B54" s="160">
        <v>10</v>
      </c>
      <c r="C54" s="33" t="s">
        <v>358</v>
      </c>
      <c r="D54" s="178" t="s">
        <v>659</v>
      </c>
      <c r="E54" s="264">
        <v>3000</v>
      </c>
      <c r="F54" s="264">
        <v>3000</v>
      </c>
      <c r="G54" s="264">
        <v>3000</v>
      </c>
      <c r="H54" s="264">
        <v>3000</v>
      </c>
      <c r="I54" s="173"/>
    </row>
    <row r="55" spans="2:9" s="169" customFormat="1" ht="35.1" customHeight="1" x14ac:dyDescent="0.2">
      <c r="B55" s="160">
        <v>11</v>
      </c>
      <c r="C55" s="33" t="s">
        <v>156</v>
      </c>
      <c r="D55" s="178" t="s">
        <v>660</v>
      </c>
      <c r="E55" s="264"/>
      <c r="F55" s="264"/>
      <c r="G55" s="264"/>
      <c r="H55" s="264"/>
      <c r="I55" s="173"/>
    </row>
    <row r="56" spans="2:9" s="169" customFormat="1" ht="35.1" customHeight="1" x14ac:dyDescent="0.2">
      <c r="B56" s="160">
        <v>12</v>
      </c>
      <c r="C56" s="33" t="s">
        <v>157</v>
      </c>
      <c r="D56" s="178" t="s">
        <v>661</v>
      </c>
      <c r="E56" s="264"/>
      <c r="F56" s="264"/>
      <c r="G56" s="264"/>
      <c r="H56" s="264"/>
      <c r="I56" s="173"/>
    </row>
    <row r="57" spans="2:9" s="169" customFormat="1" ht="35.1" customHeight="1" x14ac:dyDescent="0.2">
      <c r="B57" s="160">
        <v>13</v>
      </c>
      <c r="C57" s="33" t="s">
        <v>159</v>
      </c>
      <c r="D57" s="178" t="s">
        <v>662</v>
      </c>
      <c r="E57" s="264">
        <v>100</v>
      </c>
      <c r="F57" s="264">
        <v>100</v>
      </c>
      <c r="G57" s="264">
        <v>100</v>
      </c>
      <c r="H57" s="264">
        <v>100</v>
      </c>
      <c r="I57" s="173"/>
    </row>
    <row r="58" spans="2:9" s="169" customFormat="1" ht="35.1" customHeight="1" x14ac:dyDescent="0.2">
      <c r="B58" s="160">
        <v>14</v>
      </c>
      <c r="C58" s="33" t="s">
        <v>359</v>
      </c>
      <c r="D58" s="178" t="s">
        <v>663</v>
      </c>
      <c r="E58" s="264"/>
      <c r="F58" s="264"/>
      <c r="G58" s="264"/>
      <c r="H58" s="264"/>
      <c r="I58" s="173"/>
    </row>
    <row r="59" spans="2:9" s="169" customFormat="1" ht="35.1" customHeight="1" x14ac:dyDescent="0.2">
      <c r="B59" s="160">
        <v>15</v>
      </c>
      <c r="C59" s="31" t="s">
        <v>161</v>
      </c>
      <c r="D59" s="178" t="s">
        <v>664</v>
      </c>
      <c r="E59" s="264">
        <v>50</v>
      </c>
      <c r="F59" s="264">
        <v>50</v>
      </c>
      <c r="G59" s="264">
        <v>50</v>
      </c>
      <c r="H59" s="264">
        <v>50</v>
      </c>
      <c r="I59" s="173"/>
    </row>
    <row r="60" spans="2:9" s="169" customFormat="1" ht="35.1" customHeight="1" x14ac:dyDescent="0.2">
      <c r="B60" s="162"/>
      <c r="C60" s="32" t="s">
        <v>360</v>
      </c>
      <c r="D60" s="178" t="s">
        <v>665</v>
      </c>
      <c r="E60" s="264">
        <v>17000</v>
      </c>
      <c r="F60" s="264">
        <v>17000</v>
      </c>
      <c r="G60" s="264">
        <v>17000</v>
      </c>
      <c r="H60" s="264">
        <v>17000</v>
      </c>
      <c r="I60" s="173"/>
    </row>
    <row r="61" spans="2:9" s="170" customFormat="1" ht="35.1" customHeight="1" x14ac:dyDescent="0.2">
      <c r="B61" s="160" t="s">
        <v>361</v>
      </c>
      <c r="C61" s="33" t="s">
        <v>362</v>
      </c>
      <c r="D61" s="178" t="s">
        <v>666</v>
      </c>
      <c r="E61" s="265"/>
      <c r="F61" s="265"/>
      <c r="G61" s="265"/>
      <c r="H61" s="265"/>
      <c r="I61" s="174"/>
    </row>
    <row r="62" spans="2:9" s="170" customFormat="1" ht="35.1" customHeight="1" x14ac:dyDescent="0.2">
      <c r="B62" s="160" t="s">
        <v>363</v>
      </c>
      <c r="C62" s="33" t="s">
        <v>704</v>
      </c>
      <c r="D62" s="178" t="s">
        <v>667</v>
      </c>
      <c r="E62" s="265"/>
      <c r="F62" s="265"/>
      <c r="G62" s="265"/>
      <c r="H62" s="265"/>
      <c r="I62" s="174"/>
    </row>
    <row r="63" spans="2:9" s="169" customFormat="1" ht="35.1" customHeight="1" x14ac:dyDescent="0.2">
      <c r="B63" s="160" t="s">
        <v>364</v>
      </c>
      <c r="C63" s="33" t="s">
        <v>365</v>
      </c>
      <c r="D63" s="178" t="s">
        <v>668</v>
      </c>
      <c r="E63" s="264"/>
      <c r="F63" s="264"/>
      <c r="G63" s="264"/>
      <c r="H63" s="264"/>
      <c r="I63" s="173"/>
    </row>
    <row r="64" spans="2:9" s="170" customFormat="1" ht="35.1" customHeight="1" x14ac:dyDescent="0.2">
      <c r="B64" s="160" t="s">
        <v>366</v>
      </c>
      <c r="C64" s="33" t="s">
        <v>367</v>
      </c>
      <c r="D64" s="178" t="s">
        <v>669</v>
      </c>
      <c r="E64" s="265"/>
      <c r="F64" s="265"/>
      <c r="G64" s="265"/>
      <c r="H64" s="265"/>
      <c r="I64" s="174"/>
    </row>
    <row r="65" spans="2:9" ht="35.1" customHeight="1" x14ac:dyDescent="0.2">
      <c r="B65" s="160" t="s">
        <v>368</v>
      </c>
      <c r="C65" s="33" t="s">
        <v>369</v>
      </c>
      <c r="D65" s="178" t="s">
        <v>670</v>
      </c>
      <c r="E65" s="266">
        <v>17000</v>
      </c>
      <c r="F65" s="266">
        <v>17000</v>
      </c>
      <c r="G65" s="266">
        <v>17000</v>
      </c>
      <c r="H65" s="266">
        <v>17000</v>
      </c>
      <c r="I65" s="175"/>
    </row>
    <row r="66" spans="2:9" ht="35.1" customHeight="1" x14ac:dyDescent="0.2">
      <c r="B66" s="160" t="s">
        <v>370</v>
      </c>
      <c r="C66" s="33" t="s">
        <v>371</v>
      </c>
      <c r="D66" s="178" t="s">
        <v>671</v>
      </c>
      <c r="E66" s="266"/>
      <c r="F66" s="266"/>
      <c r="G66" s="266"/>
      <c r="H66" s="266"/>
      <c r="I66" s="175"/>
    </row>
    <row r="67" spans="2:9" ht="35.1" customHeight="1" x14ac:dyDescent="0.2">
      <c r="B67" s="160" t="s">
        <v>372</v>
      </c>
      <c r="C67" s="33" t="s">
        <v>373</v>
      </c>
      <c r="D67" s="178" t="s">
        <v>672</v>
      </c>
      <c r="E67" s="266"/>
      <c r="F67" s="266"/>
      <c r="G67" s="266"/>
      <c r="H67" s="266"/>
      <c r="I67" s="175"/>
    </row>
    <row r="68" spans="2:9" ht="35.1" customHeight="1" x14ac:dyDescent="0.2">
      <c r="B68" s="162">
        <v>21</v>
      </c>
      <c r="C68" s="32" t="s">
        <v>374</v>
      </c>
      <c r="D68" s="178" t="s">
        <v>673</v>
      </c>
      <c r="E68" s="266"/>
      <c r="F68" s="266"/>
      <c r="G68" s="266"/>
      <c r="H68" s="266"/>
      <c r="I68" s="175"/>
    </row>
    <row r="69" spans="2:9" ht="35.1" customHeight="1" x14ac:dyDescent="0.2">
      <c r="B69" s="162">
        <v>22</v>
      </c>
      <c r="C69" s="32" t="s">
        <v>375</v>
      </c>
      <c r="D69" s="178" t="s">
        <v>674</v>
      </c>
      <c r="E69" s="266">
        <v>400</v>
      </c>
      <c r="F69" s="266">
        <v>400</v>
      </c>
      <c r="G69" s="266">
        <v>400</v>
      </c>
      <c r="H69" s="266">
        <v>400</v>
      </c>
      <c r="I69" s="175"/>
    </row>
    <row r="70" spans="2:9" ht="35.1" customHeight="1" x14ac:dyDescent="0.2">
      <c r="B70" s="162">
        <v>236</v>
      </c>
      <c r="C70" s="32" t="s">
        <v>376</v>
      </c>
      <c r="D70" s="178" t="s">
        <v>675</v>
      </c>
      <c r="E70" s="266"/>
      <c r="F70" s="266"/>
      <c r="G70" s="266"/>
      <c r="H70" s="266"/>
      <c r="I70" s="175"/>
    </row>
    <row r="71" spans="2:9" ht="35.1" customHeight="1" x14ac:dyDescent="0.2">
      <c r="B71" s="162" t="s">
        <v>377</v>
      </c>
      <c r="C71" s="32" t="s">
        <v>378</v>
      </c>
      <c r="D71" s="178" t="s">
        <v>676</v>
      </c>
      <c r="E71" s="266"/>
      <c r="F71" s="266"/>
      <c r="G71" s="266"/>
      <c r="H71" s="266"/>
      <c r="I71" s="175"/>
    </row>
    <row r="72" spans="2:9" ht="35.1" customHeight="1" x14ac:dyDescent="0.2">
      <c r="B72" s="160" t="s">
        <v>379</v>
      </c>
      <c r="C72" s="33" t="s">
        <v>380</v>
      </c>
      <c r="D72" s="178" t="s">
        <v>677</v>
      </c>
      <c r="E72" s="266"/>
      <c r="F72" s="266"/>
      <c r="G72" s="266"/>
      <c r="H72" s="266"/>
      <c r="I72" s="175"/>
    </row>
    <row r="73" spans="2:9" ht="35.1" customHeight="1" x14ac:dyDescent="0.2">
      <c r="B73" s="160" t="s">
        <v>381</v>
      </c>
      <c r="C73" s="33" t="s">
        <v>382</v>
      </c>
      <c r="D73" s="178" t="s">
        <v>678</v>
      </c>
      <c r="E73" s="266"/>
      <c r="F73" s="266"/>
      <c r="G73" s="266"/>
      <c r="H73" s="266"/>
      <c r="I73" s="175"/>
    </row>
    <row r="74" spans="2:9" ht="35.1" customHeight="1" x14ac:dyDescent="0.2">
      <c r="B74" s="160" t="s">
        <v>383</v>
      </c>
      <c r="C74" s="33" t="s">
        <v>384</v>
      </c>
      <c r="D74" s="178" t="s">
        <v>679</v>
      </c>
      <c r="E74" s="266"/>
      <c r="F74" s="266"/>
      <c r="G74" s="266"/>
      <c r="H74" s="266"/>
      <c r="I74" s="175"/>
    </row>
    <row r="75" spans="2:9" ht="35.1" customHeight="1" x14ac:dyDescent="0.2">
      <c r="B75" s="160" t="s">
        <v>385</v>
      </c>
      <c r="C75" s="33" t="s">
        <v>386</v>
      </c>
      <c r="D75" s="178" t="s">
        <v>680</v>
      </c>
      <c r="E75" s="266"/>
      <c r="F75" s="266"/>
      <c r="G75" s="266"/>
      <c r="H75" s="266"/>
      <c r="I75" s="175"/>
    </row>
    <row r="76" spans="2:9" ht="35.1" customHeight="1" x14ac:dyDescent="0.2">
      <c r="B76" s="160" t="s">
        <v>387</v>
      </c>
      <c r="C76" s="33" t="s">
        <v>388</v>
      </c>
      <c r="D76" s="178" t="s">
        <v>681</v>
      </c>
      <c r="E76" s="266"/>
      <c r="F76" s="266"/>
      <c r="G76" s="266"/>
      <c r="H76" s="266"/>
      <c r="I76" s="175"/>
    </row>
    <row r="77" spans="2:9" ht="35.1" customHeight="1" x14ac:dyDescent="0.2">
      <c r="B77" s="162">
        <v>24</v>
      </c>
      <c r="C77" s="32" t="s">
        <v>389</v>
      </c>
      <c r="D77" s="178" t="s">
        <v>682</v>
      </c>
      <c r="E77" s="266">
        <v>3500</v>
      </c>
      <c r="F77" s="266">
        <v>3500</v>
      </c>
      <c r="G77" s="266">
        <v>3500</v>
      </c>
      <c r="H77" s="266">
        <v>3500</v>
      </c>
      <c r="I77" s="175"/>
    </row>
    <row r="78" spans="2:9" ht="35.1" customHeight="1" x14ac:dyDescent="0.2">
      <c r="B78" s="162">
        <v>27</v>
      </c>
      <c r="C78" s="32" t="s">
        <v>390</v>
      </c>
      <c r="D78" s="178" t="s">
        <v>683</v>
      </c>
      <c r="E78" s="266">
        <v>500</v>
      </c>
      <c r="F78" s="266">
        <v>500</v>
      </c>
      <c r="G78" s="266">
        <v>500</v>
      </c>
      <c r="H78" s="266">
        <v>500</v>
      </c>
      <c r="I78" s="175"/>
    </row>
    <row r="79" spans="2:9" ht="35.1" customHeight="1" x14ac:dyDescent="0.2">
      <c r="B79" s="162" t="s">
        <v>391</v>
      </c>
      <c r="C79" s="32" t="s">
        <v>392</v>
      </c>
      <c r="D79" s="178" t="s">
        <v>684</v>
      </c>
      <c r="E79" s="266">
        <v>300</v>
      </c>
      <c r="F79" s="266">
        <v>300</v>
      </c>
      <c r="G79" s="266">
        <v>300</v>
      </c>
      <c r="H79" s="266">
        <v>300</v>
      </c>
      <c r="I79" s="175"/>
    </row>
    <row r="80" spans="2:9" ht="35.1" customHeight="1" x14ac:dyDescent="0.2">
      <c r="B80" s="162"/>
      <c r="C80" s="32" t="s">
        <v>393</v>
      </c>
      <c r="D80" s="178" t="s">
        <v>685</v>
      </c>
      <c r="E80" s="266">
        <f>E52+E11</f>
        <v>145650</v>
      </c>
      <c r="F80" s="266">
        <f>F52+F11</f>
        <v>145650</v>
      </c>
      <c r="G80" s="266">
        <f>G52+G11</f>
        <v>145650</v>
      </c>
      <c r="H80" s="266">
        <f>H52+H11</f>
        <v>145650</v>
      </c>
      <c r="I80" s="175"/>
    </row>
    <row r="81" spans="2:9" ht="35.1" customHeight="1" x14ac:dyDescent="0.2">
      <c r="B81" s="162">
        <v>88</v>
      </c>
      <c r="C81" s="32" t="s">
        <v>165</v>
      </c>
      <c r="D81" s="178" t="s">
        <v>686</v>
      </c>
      <c r="E81" s="266"/>
      <c r="F81" s="266"/>
      <c r="G81" s="266"/>
      <c r="H81" s="266"/>
      <c r="I81" s="175"/>
    </row>
    <row r="82" spans="2:9" ht="35.1" customHeight="1" x14ac:dyDescent="0.2">
      <c r="B82" s="162"/>
      <c r="C82" s="32" t="s">
        <v>45</v>
      </c>
      <c r="D82" s="179"/>
      <c r="E82" s="266"/>
      <c r="F82" s="266"/>
      <c r="G82" s="266"/>
      <c r="H82" s="266"/>
      <c r="I82" s="175"/>
    </row>
    <row r="83" spans="2:9" ht="35.1" customHeight="1" x14ac:dyDescent="0.2">
      <c r="B83" s="162"/>
      <c r="C83" s="32" t="s">
        <v>394</v>
      </c>
      <c r="D83" s="178" t="s">
        <v>395</v>
      </c>
      <c r="E83" s="266">
        <v>74524</v>
      </c>
      <c r="F83" s="266">
        <v>74524</v>
      </c>
      <c r="G83" s="266">
        <v>74524</v>
      </c>
      <c r="H83" s="266">
        <v>74524</v>
      </c>
      <c r="I83" s="175"/>
    </row>
    <row r="84" spans="2:9" ht="35.1" customHeight="1" x14ac:dyDescent="0.2">
      <c r="B84" s="162">
        <v>30</v>
      </c>
      <c r="C84" s="32" t="s">
        <v>396</v>
      </c>
      <c r="D84" s="178" t="s">
        <v>397</v>
      </c>
      <c r="E84" s="266">
        <v>66726</v>
      </c>
      <c r="F84" s="266">
        <v>66726</v>
      </c>
      <c r="G84" s="266">
        <v>66726</v>
      </c>
      <c r="H84" s="266">
        <v>66726</v>
      </c>
      <c r="I84" s="175"/>
    </row>
    <row r="85" spans="2:9" ht="35.1" customHeight="1" x14ac:dyDescent="0.2">
      <c r="B85" s="160">
        <v>300</v>
      </c>
      <c r="C85" s="33" t="s">
        <v>166</v>
      </c>
      <c r="D85" s="178" t="s">
        <v>398</v>
      </c>
      <c r="E85" s="266"/>
      <c r="F85" s="266"/>
      <c r="G85" s="266"/>
      <c r="H85" s="266"/>
      <c r="I85" s="175"/>
    </row>
    <row r="86" spans="2:9" ht="35.1" customHeight="1" x14ac:dyDescent="0.2">
      <c r="B86" s="160">
        <v>301</v>
      </c>
      <c r="C86" s="33" t="s">
        <v>399</v>
      </c>
      <c r="D86" s="178" t="s">
        <v>400</v>
      </c>
      <c r="E86" s="266"/>
      <c r="F86" s="266"/>
      <c r="G86" s="266"/>
      <c r="H86" s="266"/>
      <c r="I86" s="175"/>
    </row>
    <row r="87" spans="2:9" ht="35.1" customHeight="1" x14ac:dyDescent="0.2">
      <c r="B87" s="160">
        <v>302</v>
      </c>
      <c r="C87" s="33" t="s">
        <v>167</v>
      </c>
      <c r="D87" s="178" t="s">
        <v>401</v>
      </c>
      <c r="E87" s="266"/>
      <c r="F87" s="266"/>
      <c r="G87" s="266"/>
      <c r="H87" s="266"/>
      <c r="I87" s="175"/>
    </row>
    <row r="88" spans="2:9" ht="35.1" customHeight="1" x14ac:dyDescent="0.2">
      <c r="B88" s="160">
        <v>303</v>
      </c>
      <c r="C88" s="33" t="s">
        <v>168</v>
      </c>
      <c r="D88" s="178" t="s">
        <v>402</v>
      </c>
      <c r="E88" s="266">
        <v>66726</v>
      </c>
      <c r="F88" s="266">
        <v>66726</v>
      </c>
      <c r="G88" s="266">
        <v>66726</v>
      </c>
      <c r="H88" s="266">
        <v>66726</v>
      </c>
      <c r="I88" s="175"/>
    </row>
    <row r="89" spans="2:9" ht="35.1" customHeight="1" x14ac:dyDescent="0.2">
      <c r="B89" s="160">
        <v>304</v>
      </c>
      <c r="C89" s="33" t="s">
        <v>169</v>
      </c>
      <c r="D89" s="178" t="s">
        <v>403</v>
      </c>
      <c r="E89" s="266"/>
      <c r="F89" s="266"/>
      <c r="G89" s="266"/>
      <c r="H89" s="266"/>
      <c r="I89" s="175"/>
    </row>
    <row r="90" spans="2:9" ht="35.1" customHeight="1" x14ac:dyDescent="0.2">
      <c r="B90" s="160">
        <v>305</v>
      </c>
      <c r="C90" s="33" t="s">
        <v>170</v>
      </c>
      <c r="D90" s="178" t="s">
        <v>404</v>
      </c>
      <c r="E90" s="266"/>
      <c r="F90" s="266"/>
      <c r="G90" s="266"/>
      <c r="H90" s="266"/>
      <c r="I90" s="175"/>
    </row>
    <row r="91" spans="2:9" ht="35.1" customHeight="1" x14ac:dyDescent="0.2">
      <c r="B91" s="160">
        <v>306</v>
      </c>
      <c r="C91" s="33" t="s">
        <v>171</v>
      </c>
      <c r="D91" s="178" t="s">
        <v>405</v>
      </c>
      <c r="E91" s="266"/>
      <c r="F91" s="266"/>
      <c r="G91" s="266"/>
      <c r="H91" s="266"/>
      <c r="I91" s="175"/>
    </row>
    <row r="92" spans="2:9" ht="35.1" customHeight="1" x14ac:dyDescent="0.2">
      <c r="B92" s="160">
        <v>309</v>
      </c>
      <c r="C92" s="33" t="s">
        <v>172</v>
      </c>
      <c r="D92" s="178" t="s">
        <v>406</v>
      </c>
      <c r="E92" s="266"/>
      <c r="F92" s="266"/>
      <c r="G92" s="266"/>
      <c r="H92" s="266"/>
      <c r="I92" s="175"/>
    </row>
    <row r="93" spans="2:9" ht="35.1" customHeight="1" x14ac:dyDescent="0.2">
      <c r="B93" s="162">
        <v>31</v>
      </c>
      <c r="C93" s="32" t="s">
        <v>407</v>
      </c>
      <c r="D93" s="178" t="s">
        <v>408</v>
      </c>
      <c r="E93" s="266"/>
      <c r="F93" s="266"/>
      <c r="G93" s="266"/>
      <c r="H93" s="266"/>
      <c r="I93" s="175"/>
    </row>
    <row r="94" spans="2:9" ht="35.1" customHeight="1" x14ac:dyDescent="0.2">
      <c r="B94" s="162" t="s">
        <v>409</v>
      </c>
      <c r="C94" s="32" t="s">
        <v>410</v>
      </c>
      <c r="D94" s="178" t="s">
        <v>411</v>
      </c>
      <c r="E94" s="266"/>
      <c r="F94" s="266"/>
      <c r="G94" s="266"/>
      <c r="H94" s="266"/>
      <c r="I94" s="175"/>
    </row>
    <row r="95" spans="2:9" ht="35.1" customHeight="1" x14ac:dyDescent="0.2">
      <c r="B95" s="162">
        <v>32</v>
      </c>
      <c r="C95" s="32" t="s">
        <v>173</v>
      </c>
      <c r="D95" s="178" t="s">
        <v>412</v>
      </c>
      <c r="E95" s="266"/>
      <c r="F95" s="266"/>
      <c r="G95" s="266"/>
      <c r="H95" s="266"/>
      <c r="I95" s="175"/>
    </row>
    <row r="96" spans="2:9" ht="57.75" customHeight="1" x14ac:dyDescent="0.2">
      <c r="B96" s="162">
        <v>330</v>
      </c>
      <c r="C96" s="32" t="s">
        <v>413</v>
      </c>
      <c r="D96" s="178" t="s">
        <v>414</v>
      </c>
      <c r="E96" s="266">
        <v>3500</v>
      </c>
      <c r="F96" s="266">
        <v>3500</v>
      </c>
      <c r="G96" s="266">
        <v>3500</v>
      </c>
      <c r="H96" s="266">
        <v>3500</v>
      </c>
      <c r="I96" s="175"/>
    </row>
    <row r="97" spans="2:9" ht="63" customHeight="1" x14ac:dyDescent="0.2">
      <c r="B97" s="162" t="s">
        <v>174</v>
      </c>
      <c r="C97" s="32" t="s">
        <v>415</v>
      </c>
      <c r="D97" s="178" t="s">
        <v>416</v>
      </c>
      <c r="E97" s="266"/>
      <c r="F97" s="266"/>
      <c r="G97" s="266"/>
      <c r="H97" s="266"/>
      <c r="I97" s="175"/>
    </row>
    <row r="98" spans="2:9" ht="62.25" customHeight="1" x14ac:dyDescent="0.2">
      <c r="B98" s="162" t="s">
        <v>174</v>
      </c>
      <c r="C98" s="32" t="s">
        <v>417</v>
      </c>
      <c r="D98" s="178" t="s">
        <v>418</v>
      </c>
      <c r="E98" s="266"/>
      <c r="F98" s="266"/>
      <c r="G98" s="266"/>
      <c r="H98" s="266"/>
      <c r="I98" s="175"/>
    </row>
    <row r="99" spans="2:9" ht="35.1" customHeight="1" x14ac:dyDescent="0.2">
      <c r="B99" s="162">
        <v>34</v>
      </c>
      <c r="C99" s="32" t="s">
        <v>419</v>
      </c>
      <c r="D99" s="178" t="s">
        <v>420</v>
      </c>
      <c r="E99" s="266">
        <v>40132</v>
      </c>
      <c r="F99" s="266">
        <v>40132</v>
      </c>
      <c r="G99" s="266">
        <v>40132</v>
      </c>
      <c r="H99" s="266">
        <v>40132</v>
      </c>
      <c r="I99" s="175"/>
    </row>
    <row r="100" spans="2:9" ht="35.1" customHeight="1" x14ac:dyDescent="0.2">
      <c r="B100" s="160">
        <v>340</v>
      </c>
      <c r="C100" s="33" t="s">
        <v>421</v>
      </c>
      <c r="D100" s="178" t="s">
        <v>422</v>
      </c>
      <c r="E100" s="266">
        <v>39084</v>
      </c>
      <c r="F100" s="266">
        <v>39084</v>
      </c>
      <c r="G100" s="266">
        <v>39084</v>
      </c>
      <c r="H100" s="266">
        <v>39084</v>
      </c>
      <c r="I100" s="175"/>
    </row>
    <row r="101" spans="2:9" ht="35.1" customHeight="1" x14ac:dyDescent="0.2">
      <c r="B101" s="160">
        <v>341</v>
      </c>
      <c r="C101" s="33" t="s">
        <v>423</v>
      </c>
      <c r="D101" s="178" t="s">
        <v>424</v>
      </c>
      <c r="E101" s="266">
        <v>1048</v>
      </c>
      <c r="F101" s="266">
        <v>1048</v>
      </c>
      <c r="G101" s="266">
        <v>1048</v>
      </c>
      <c r="H101" s="266">
        <v>1048</v>
      </c>
      <c r="I101" s="175"/>
    </row>
    <row r="102" spans="2:9" ht="35.1" customHeight="1" x14ac:dyDescent="0.2">
      <c r="B102" s="162"/>
      <c r="C102" s="32" t="s">
        <v>425</v>
      </c>
      <c r="D102" s="178" t="s">
        <v>426</v>
      </c>
      <c r="E102" s="266"/>
      <c r="F102" s="266"/>
      <c r="G102" s="266"/>
      <c r="H102" s="266"/>
      <c r="I102" s="175"/>
    </row>
    <row r="103" spans="2:9" ht="35.1" customHeight="1" x14ac:dyDescent="0.2">
      <c r="B103" s="162">
        <v>35</v>
      </c>
      <c r="C103" s="32" t="s">
        <v>427</v>
      </c>
      <c r="D103" s="178" t="s">
        <v>428</v>
      </c>
      <c r="E103" s="266">
        <v>35834</v>
      </c>
      <c r="F103" s="266">
        <v>35834</v>
      </c>
      <c r="G103" s="266">
        <v>35834</v>
      </c>
      <c r="H103" s="266">
        <v>35834</v>
      </c>
      <c r="I103" s="175"/>
    </row>
    <row r="104" spans="2:9" ht="35.1" customHeight="1" x14ac:dyDescent="0.2">
      <c r="B104" s="160">
        <v>350</v>
      </c>
      <c r="C104" s="33" t="s">
        <v>429</v>
      </c>
      <c r="D104" s="178" t="s">
        <v>430</v>
      </c>
      <c r="E104" s="266">
        <v>35834</v>
      </c>
      <c r="F104" s="266">
        <v>35834</v>
      </c>
      <c r="G104" s="266">
        <v>35834</v>
      </c>
      <c r="H104" s="266">
        <v>35834</v>
      </c>
      <c r="I104" s="175"/>
    </row>
    <row r="105" spans="2:9" ht="35.1" customHeight="1" x14ac:dyDescent="0.2">
      <c r="B105" s="160">
        <v>351</v>
      </c>
      <c r="C105" s="33" t="s">
        <v>431</v>
      </c>
      <c r="D105" s="178" t="s">
        <v>432</v>
      </c>
      <c r="E105" s="266"/>
      <c r="F105" s="266"/>
      <c r="G105" s="266"/>
      <c r="H105" s="266"/>
      <c r="I105" s="175"/>
    </row>
    <row r="106" spans="2:9" ht="35.1" customHeight="1" x14ac:dyDescent="0.2">
      <c r="B106" s="162"/>
      <c r="C106" s="32" t="s">
        <v>433</v>
      </c>
      <c r="D106" s="178" t="s">
        <v>434</v>
      </c>
      <c r="E106" s="266">
        <v>3000</v>
      </c>
      <c r="F106" s="266">
        <v>3000</v>
      </c>
      <c r="G106" s="266">
        <v>3000</v>
      </c>
      <c r="H106" s="266">
        <v>3000</v>
      </c>
      <c r="I106" s="175"/>
    </row>
    <row r="107" spans="2:9" ht="35.1" customHeight="1" x14ac:dyDescent="0.2">
      <c r="B107" s="162">
        <v>40</v>
      </c>
      <c r="C107" s="32" t="s">
        <v>435</v>
      </c>
      <c r="D107" s="178" t="s">
        <v>436</v>
      </c>
      <c r="E107" s="266">
        <v>3000</v>
      </c>
      <c r="F107" s="266">
        <v>3000</v>
      </c>
      <c r="G107" s="266">
        <v>3000</v>
      </c>
      <c r="H107" s="266">
        <v>3000</v>
      </c>
      <c r="I107" s="175"/>
    </row>
    <row r="108" spans="2:9" ht="35.1" customHeight="1" x14ac:dyDescent="0.2">
      <c r="B108" s="160">
        <v>400</v>
      </c>
      <c r="C108" s="33" t="s">
        <v>175</v>
      </c>
      <c r="D108" s="178" t="s">
        <v>437</v>
      </c>
      <c r="E108" s="266"/>
      <c r="F108" s="266"/>
      <c r="G108" s="266"/>
      <c r="H108" s="266"/>
      <c r="I108" s="175"/>
    </row>
    <row r="109" spans="2:9" ht="35.1" customHeight="1" x14ac:dyDescent="0.2">
      <c r="B109" s="160">
        <v>401</v>
      </c>
      <c r="C109" s="33" t="s">
        <v>438</v>
      </c>
      <c r="D109" s="178" t="s">
        <v>439</v>
      </c>
      <c r="E109" s="266"/>
      <c r="F109" s="266"/>
      <c r="G109" s="266"/>
      <c r="H109" s="266"/>
      <c r="I109" s="175"/>
    </row>
    <row r="110" spans="2:9" ht="35.1" customHeight="1" x14ac:dyDescent="0.2">
      <c r="B110" s="160">
        <v>403</v>
      </c>
      <c r="C110" s="33" t="s">
        <v>176</v>
      </c>
      <c r="D110" s="178" t="s">
        <v>440</v>
      </c>
      <c r="E110" s="266"/>
      <c r="F110" s="266"/>
      <c r="G110" s="266"/>
      <c r="H110" s="266"/>
      <c r="I110" s="175"/>
    </row>
    <row r="111" spans="2:9" ht="35.1" customHeight="1" x14ac:dyDescent="0.2">
      <c r="B111" s="160">
        <v>404</v>
      </c>
      <c r="C111" s="33" t="s">
        <v>177</v>
      </c>
      <c r="D111" s="178" t="s">
        <v>441</v>
      </c>
      <c r="E111" s="266">
        <v>3000</v>
      </c>
      <c r="F111" s="266">
        <v>3000</v>
      </c>
      <c r="G111" s="266">
        <v>3000</v>
      </c>
      <c r="H111" s="266">
        <v>3000</v>
      </c>
      <c r="I111" s="175"/>
    </row>
    <row r="112" spans="2:9" ht="35.1" customHeight="1" x14ac:dyDescent="0.2">
      <c r="B112" s="160">
        <v>405</v>
      </c>
      <c r="C112" s="33" t="s">
        <v>442</v>
      </c>
      <c r="D112" s="178" t="s">
        <v>443</v>
      </c>
      <c r="E112" s="266"/>
      <c r="F112" s="266"/>
      <c r="G112" s="266"/>
      <c r="H112" s="266"/>
      <c r="I112" s="175"/>
    </row>
    <row r="113" spans="2:9" ht="35.1" customHeight="1" x14ac:dyDescent="0.2">
      <c r="B113" s="160" t="s">
        <v>178</v>
      </c>
      <c r="C113" s="33" t="s">
        <v>179</v>
      </c>
      <c r="D113" s="178" t="s">
        <v>444</v>
      </c>
      <c r="E113" s="266"/>
      <c r="F113" s="266"/>
      <c r="G113" s="266"/>
      <c r="H113" s="266"/>
      <c r="I113" s="175"/>
    </row>
    <row r="114" spans="2:9" ht="35.1" customHeight="1" x14ac:dyDescent="0.2">
      <c r="B114" s="162">
        <v>41</v>
      </c>
      <c r="C114" s="32" t="s">
        <v>445</v>
      </c>
      <c r="D114" s="178" t="s">
        <v>446</v>
      </c>
      <c r="E114" s="266"/>
      <c r="F114" s="266"/>
      <c r="G114" s="266"/>
      <c r="H114" s="266"/>
      <c r="I114" s="175"/>
    </row>
    <row r="115" spans="2:9" ht="35.1" customHeight="1" x14ac:dyDescent="0.2">
      <c r="B115" s="160">
        <v>410</v>
      </c>
      <c r="C115" s="33" t="s">
        <v>180</v>
      </c>
      <c r="D115" s="178" t="s">
        <v>447</v>
      </c>
      <c r="E115" s="266"/>
      <c r="F115" s="266"/>
      <c r="G115" s="266"/>
      <c r="H115" s="266"/>
      <c r="I115" s="175"/>
    </row>
    <row r="116" spans="2:9" ht="35.1" customHeight="1" x14ac:dyDescent="0.2">
      <c r="B116" s="160">
        <v>411</v>
      </c>
      <c r="C116" s="33" t="s">
        <v>181</v>
      </c>
      <c r="D116" s="178" t="s">
        <v>448</v>
      </c>
      <c r="E116" s="266"/>
      <c r="F116" s="266"/>
      <c r="G116" s="266"/>
      <c r="H116" s="266"/>
      <c r="I116" s="175"/>
    </row>
    <row r="117" spans="2:9" ht="35.1" customHeight="1" x14ac:dyDescent="0.2">
      <c r="B117" s="160">
        <v>412</v>
      </c>
      <c r="C117" s="33" t="s">
        <v>449</v>
      </c>
      <c r="D117" s="178" t="s">
        <v>450</v>
      </c>
      <c r="E117" s="266"/>
      <c r="F117" s="266"/>
      <c r="G117" s="266"/>
      <c r="H117" s="266"/>
      <c r="I117" s="175"/>
    </row>
    <row r="118" spans="2:9" ht="35.1" customHeight="1" x14ac:dyDescent="0.2">
      <c r="B118" s="160">
        <v>413</v>
      </c>
      <c r="C118" s="33" t="s">
        <v>451</v>
      </c>
      <c r="D118" s="178" t="s">
        <v>452</v>
      </c>
      <c r="E118" s="266"/>
      <c r="F118" s="266"/>
      <c r="G118" s="266"/>
      <c r="H118" s="266"/>
      <c r="I118" s="175"/>
    </row>
    <row r="119" spans="2:9" ht="35.1" customHeight="1" x14ac:dyDescent="0.2">
      <c r="B119" s="160">
        <v>414</v>
      </c>
      <c r="C119" s="33" t="s">
        <v>453</v>
      </c>
      <c r="D119" s="178" t="s">
        <v>454</v>
      </c>
      <c r="E119" s="266"/>
      <c r="F119" s="266"/>
      <c r="G119" s="266"/>
      <c r="H119" s="266"/>
      <c r="I119" s="175"/>
    </row>
    <row r="120" spans="2:9" ht="35.1" customHeight="1" x14ac:dyDescent="0.2">
      <c r="B120" s="160">
        <v>415</v>
      </c>
      <c r="C120" s="33" t="s">
        <v>455</v>
      </c>
      <c r="D120" s="178" t="s">
        <v>456</v>
      </c>
      <c r="E120" s="266"/>
      <c r="F120" s="266"/>
      <c r="G120" s="266"/>
      <c r="H120" s="266"/>
      <c r="I120" s="175"/>
    </row>
    <row r="121" spans="2:9" ht="35.1" customHeight="1" x14ac:dyDescent="0.2">
      <c r="B121" s="160">
        <v>416</v>
      </c>
      <c r="C121" s="33" t="s">
        <v>457</v>
      </c>
      <c r="D121" s="178" t="s">
        <v>458</v>
      </c>
      <c r="E121" s="266"/>
      <c r="F121" s="266"/>
      <c r="G121" s="266"/>
      <c r="H121" s="266"/>
      <c r="I121" s="175"/>
    </row>
    <row r="122" spans="2:9" ht="35.1" customHeight="1" x14ac:dyDescent="0.2">
      <c r="B122" s="160">
        <v>419</v>
      </c>
      <c r="C122" s="33" t="s">
        <v>459</v>
      </c>
      <c r="D122" s="178" t="s">
        <v>460</v>
      </c>
      <c r="E122" s="266"/>
      <c r="F122" s="266"/>
      <c r="G122" s="266"/>
      <c r="H122" s="266"/>
      <c r="I122" s="175"/>
    </row>
    <row r="123" spans="2:9" ht="35.1" customHeight="1" x14ac:dyDescent="0.2">
      <c r="B123" s="162">
        <v>498</v>
      </c>
      <c r="C123" s="32" t="s">
        <v>461</v>
      </c>
      <c r="D123" s="178" t="s">
        <v>462</v>
      </c>
      <c r="E123" s="266"/>
      <c r="F123" s="266"/>
      <c r="G123" s="266"/>
      <c r="H123" s="266"/>
      <c r="I123" s="175"/>
    </row>
    <row r="124" spans="2:9" ht="35.1" customHeight="1" x14ac:dyDescent="0.2">
      <c r="B124" s="162" t="s">
        <v>463</v>
      </c>
      <c r="C124" s="32" t="s">
        <v>464</v>
      </c>
      <c r="D124" s="178" t="s">
        <v>465</v>
      </c>
      <c r="E124" s="266">
        <f>E133+E141+E142+E143+E144</f>
        <v>68126</v>
      </c>
      <c r="F124" s="266">
        <f>F133+F141+F142+F143+F144</f>
        <v>68126</v>
      </c>
      <c r="G124" s="266">
        <f>G133+G141+G142+G143+G144</f>
        <v>68126</v>
      </c>
      <c r="H124" s="266">
        <f>H133+H141+H142+H143+H144</f>
        <v>68126</v>
      </c>
      <c r="I124" s="175"/>
    </row>
    <row r="125" spans="2:9" ht="35.1" customHeight="1" x14ac:dyDescent="0.2">
      <c r="B125" s="162">
        <v>42</v>
      </c>
      <c r="C125" s="32" t="s">
        <v>466</v>
      </c>
      <c r="D125" s="178" t="s">
        <v>467</v>
      </c>
      <c r="E125" s="266"/>
      <c r="F125" s="266"/>
      <c r="G125" s="266"/>
      <c r="H125" s="266"/>
      <c r="I125" s="175"/>
    </row>
    <row r="126" spans="2:9" ht="35.1" customHeight="1" x14ac:dyDescent="0.2">
      <c r="B126" s="160">
        <v>420</v>
      </c>
      <c r="C126" s="33" t="s">
        <v>468</v>
      </c>
      <c r="D126" s="178" t="s">
        <v>469</v>
      </c>
      <c r="E126" s="266"/>
      <c r="F126" s="266"/>
      <c r="G126" s="266"/>
      <c r="H126" s="266"/>
      <c r="I126" s="175"/>
    </row>
    <row r="127" spans="2:9" ht="35.1" customHeight="1" x14ac:dyDescent="0.2">
      <c r="B127" s="160">
        <v>421</v>
      </c>
      <c r="C127" s="33" t="s">
        <v>470</v>
      </c>
      <c r="D127" s="178" t="s">
        <v>471</v>
      </c>
      <c r="E127" s="266"/>
      <c r="F127" s="266"/>
      <c r="G127" s="266"/>
      <c r="H127" s="266"/>
      <c r="I127" s="175"/>
    </row>
    <row r="128" spans="2:9" ht="35.1" customHeight="1" x14ac:dyDescent="0.2">
      <c r="B128" s="160">
        <v>422</v>
      </c>
      <c r="C128" s="33" t="s">
        <v>384</v>
      </c>
      <c r="D128" s="178" t="s">
        <v>472</v>
      </c>
      <c r="E128" s="267"/>
      <c r="F128" s="267"/>
      <c r="G128" s="267"/>
      <c r="H128" s="267"/>
      <c r="I128" s="176"/>
    </row>
    <row r="129" spans="2:8" ht="35.1" customHeight="1" x14ac:dyDescent="0.2">
      <c r="B129" s="160">
        <v>423</v>
      </c>
      <c r="C129" s="33" t="s">
        <v>386</v>
      </c>
      <c r="D129" s="178" t="s">
        <v>473</v>
      </c>
      <c r="E129" s="267"/>
      <c r="F129" s="267"/>
      <c r="G129" s="267"/>
      <c r="H129" s="267"/>
    </row>
    <row r="130" spans="2:8" ht="35.1" customHeight="1" x14ac:dyDescent="0.2">
      <c r="B130" s="160">
        <v>427</v>
      </c>
      <c r="C130" s="33" t="s">
        <v>474</v>
      </c>
      <c r="D130" s="178" t="s">
        <v>475</v>
      </c>
      <c r="E130" s="267"/>
      <c r="F130" s="267"/>
      <c r="G130" s="267"/>
      <c r="H130" s="267"/>
    </row>
    <row r="131" spans="2:8" ht="35.1" customHeight="1" x14ac:dyDescent="0.2">
      <c r="B131" s="160" t="s">
        <v>476</v>
      </c>
      <c r="C131" s="33" t="s">
        <v>477</v>
      </c>
      <c r="D131" s="178" t="s">
        <v>478</v>
      </c>
      <c r="E131" s="267"/>
      <c r="F131" s="267"/>
      <c r="G131" s="267"/>
      <c r="H131" s="267"/>
    </row>
    <row r="132" spans="2:8" ht="35.1" customHeight="1" x14ac:dyDescent="0.2">
      <c r="B132" s="162">
        <v>430</v>
      </c>
      <c r="C132" s="32" t="s">
        <v>479</v>
      </c>
      <c r="D132" s="178" t="s">
        <v>480</v>
      </c>
      <c r="E132" s="267"/>
      <c r="F132" s="267"/>
      <c r="G132" s="267"/>
      <c r="H132" s="267"/>
    </row>
    <row r="133" spans="2:8" ht="35.1" customHeight="1" x14ac:dyDescent="0.2">
      <c r="B133" s="162" t="s">
        <v>481</v>
      </c>
      <c r="C133" s="32" t="s">
        <v>482</v>
      </c>
      <c r="D133" s="178" t="s">
        <v>483</v>
      </c>
      <c r="E133" s="267">
        <v>7000</v>
      </c>
      <c r="F133" s="267">
        <v>7000</v>
      </c>
      <c r="G133" s="267">
        <v>7000</v>
      </c>
      <c r="H133" s="267">
        <v>7000</v>
      </c>
    </row>
    <row r="134" spans="2:8" ht="35.1" customHeight="1" x14ac:dyDescent="0.2">
      <c r="B134" s="160">
        <v>431</v>
      </c>
      <c r="C134" s="33" t="s">
        <v>484</v>
      </c>
      <c r="D134" s="178" t="s">
        <v>485</v>
      </c>
      <c r="E134" s="267"/>
      <c r="F134" s="267"/>
      <c r="G134" s="267"/>
      <c r="H134" s="267"/>
    </row>
    <row r="135" spans="2:8" ht="35.1" customHeight="1" x14ac:dyDescent="0.2">
      <c r="B135" s="160">
        <v>432</v>
      </c>
      <c r="C135" s="33" t="s">
        <v>486</v>
      </c>
      <c r="D135" s="178" t="s">
        <v>487</v>
      </c>
      <c r="E135" s="267"/>
      <c r="F135" s="267"/>
      <c r="G135" s="267"/>
      <c r="H135" s="267"/>
    </row>
    <row r="136" spans="2:8" ht="35.1" customHeight="1" x14ac:dyDescent="0.2">
      <c r="B136" s="160">
        <v>433</v>
      </c>
      <c r="C136" s="33" t="s">
        <v>488</v>
      </c>
      <c r="D136" s="178" t="s">
        <v>489</v>
      </c>
      <c r="E136" s="267"/>
      <c r="F136" s="267"/>
      <c r="G136" s="267"/>
      <c r="H136" s="267"/>
    </row>
    <row r="137" spans="2:8" ht="35.1" customHeight="1" x14ac:dyDescent="0.2">
      <c r="B137" s="160">
        <v>434</v>
      </c>
      <c r="C137" s="33" t="s">
        <v>490</v>
      </c>
      <c r="D137" s="178" t="s">
        <v>491</v>
      </c>
      <c r="E137" s="267"/>
      <c r="F137" s="267"/>
      <c r="G137" s="267"/>
      <c r="H137" s="267"/>
    </row>
    <row r="138" spans="2:8" ht="35.1" customHeight="1" x14ac:dyDescent="0.2">
      <c r="B138" s="160">
        <v>435</v>
      </c>
      <c r="C138" s="33" t="s">
        <v>492</v>
      </c>
      <c r="D138" s="178" t="s">
        <v>493</v>
      </c>
      <c r="E138" s="267">
        <v>7000</v>
      </c>
      <c r="F138" s="267">
        <v>7000</v>
      </c>
      <c r="G138" s="267">
        <v>7000</v>
      </c>
      <c r="H138" s="267">
        <v>7000</v>
      </c>
    </row>
    <row r="139" spans="2:8" ht="35.1" customHeight="1" x14ac:dyDescent="0.2">
      <c r="B139" s="160">
        <v>436</v>
      </c>
      <c r="C139" s="33" t="s">
        <v>494</v>
      </c>
      <c r="D139" s="178" t="s">
        <v>495</v>
      </c>
      <c r="E139" s="267"/>
      <c r="F139" s="267"/>
      <c r="G139" s="267"/>
      <c r="H139" s="267"/>
    </row>
    <row r="140" spans="2:8" ht="35.1" customHeight="1" x14ac:dyDescent="0.2">
      <c r="B140" s="160">
        <v>439</v>
      </c>
      <c r="C140" s="33" t="s">
        <v>496</v>
      </c>
      <c r="D140" s="178" t="s">
        <v>497</v>
      </c>
      <c r="E140" s="267"/>
      <c r="F140" s="267"/>
      <c r="G140" s="267"/>
      <c r="H140" s="267"/>
    </row>
    <row r="141" spans="2:8" ht="35.1" customHeight="1" x14ac:dyDescent="0.2">
      <c r="B141" s="162" t="s">
        <v>498</v>
      </c>
      <c r="C141" s="32" t="s">
        <v>499</v>
      </c>
      <c r="D141" s="178" t="s">
        <v>500</v>
      </c>
      <c r="E141" s="267">
        <v>4000</v>
      </c>
      <c r="F141" s="267">
        <v>4000</v>
      </c>
      <c r="G141" s="267">
        <v>4000</v>
      </c>
      <c r="H141" s="267">
        <v>4000</v>
      </c>
    </row>
    <row r="142" spans="2:8" ht="35.1" customHeight="1" x14ac:dyDescent="0.2">
      <c r="B142" s="162">
        <v>47</v>
      </c>
      <c r="C142" s="32" t="s">
        <v>501</v>
      </c>
      <c r="D142" s="178" t="s">
        <v>502</v>
      </c>
      <c r="E142" s="267">
        <v>800</v>
      </c>
      <c r="F142" s="267">
        <v>800</v>
      </c>
      <c r="G142" s="267">
        <v>800</v>
      </c>
      <c r="H142" s="267">
        <v>800</v>
      </c>
    </row>
    <row r="143" spans="2:8" ht="35.1" customHeight="1" x14ac:dyDescent="0.2">
      <c r="B143" s="162">
        <v>48</v>
      </c>
      <c r="C143" s="32" t="s">
        <v>503</v>
      </c>
      <c r="D143" s="178" t="s">
        <v>504</v>
      </c>
      <c r="E143" s="267">
        <v>1000</v>
      </c>
      <c r="F143" s="267">
        <v>1000</v>
      </c>
      <c r="G143" s="267">
        <v>1000</v>
      </c>
      <c r="H143" s="267">
        <v>1000</v>
      </c>
    </row>
    <row r="144" spans="2:8" ht="35.1" customHeight="1" x14ac:dyDescent="0.2">
      <c r="B144" s="162" t="s">
        <v>182</v>
      </c>
      <c r="C144" s="32" t="s">
        <v>505</v>
      </c>
      <c r="D144" s="178" t="s">
        <v>506</v>
      </c>
      <c r="E144" s="267">
        <v>55326</v>
      </c>
      <c r="F144" s="267">
        <v>55326</v>
      </c>
      <c r="G144" s="267">
        <v>55326</v>
      </c>
      <c r="H144" s="267">
        <v>55326</v>
      </c>
    </row>
    <row r="145" spans="2:8" ht="53.25" customHeight="1" x14ac:dyDescent="0.2">
      <c r="B145" s="162"/>
      <c r="C145" s="32" t="s">
        <v>507</v>
      </c>
      <c r="D145" s="178" t="s">
        <v>508</v>
      </c>
      <c r="E145" s="267"/>
      <c r="F145" s="267"/>
      <c r="G145" s="267"/>
      <c r="H145" s="267"/>
    </row>
    <row r="146" spans="2:8" ht="35.1" customHeight="1" x14ac:dyDescent="0.2">
      <c r="B146" s="162"/>
      <c r="C146" s="32" t="s">
        <v>509</v>
      </c>
      <c r="D146" s="178" t="s">
        <v>510</v>
      </c>
      <c r="E146" s="267">
        <f>E124+E106+E83</f>
        <v>145650</v>
      </c>
      <c r="F146" s="267">
        <f>F124+F106+F83</f>
        <v>145650</v>
      </c>
      <c r="G146" s="267">
        <f>G124+G106+G83</f>
        <v>145650</v>
      </c>
      <c r="H146" s="267">
        <f>H124+H106+H83</f>
        <v>145650</v>
      </c>
    </row>
    <row r="147" spans="2:8" ht="35.1" customHeight="1" thickBot="1" x14ac:dyDescent="0.25">
      <c r="B147" s="163">
        <v>89</v>
      </c>
      <c r="C147" s="164" t="s">
        <v>511</v>
      </c>
      <c r="D147" s="180" t="s">
        <v>512</v>
      </c>
      <c r="E147" s="268"/>
      <c r="F147" s="268"/>
      <c r="G147" s="268"/>
      <c r="H147" s="268"/>
    </row>
    <row r="149" spans="2:8" x14ac:dyDescent="0.25">
      <c r="B149" s="1"/>
      <c r="C149" s="1"/>
      <c r="D149" s="1"/>
    </row>
    <row r="150" spans="2:8" ht="18.75" x14ac:dyDescent="0.3">
      <c r="B150" s="1"/>
      <c r="C150" s="1"/>
      <c r="D150" s="171"/>
    </row>
  </sheetData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ageMargins left="0.31496062992125984" right="0.11811023622047245" top="0.74803149606299213" bottom="0.74803149606299213" header="0.31496062992125984" footer="0.31496062992125984"/>
  <pageSetup paperSize="9" scale="40" orientation="portrait" r:id="rId1"/>
  <ignoredErrors>
    <ignoredError sqref="D10:D1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59999389629810485"/>
  </sheetPr>
  <dimension ref="B2:H86"/>
  <sheetViews>
    <sheetView showGridLines="0" topLeftCell="A22" zoomScale="55" zoomScaleNormal="55" workbookViewId="0">
      <selection activeCell="H22" sqref="H22"/>
    </sheetView>
  </sheetViews>
  <sheetFormatPr defaultRowHeight="15.75" x14ac:dyDescent="0.25"/>
  <cols>
    <col min="1" max="1" width="5" style="1" customWidth="1"/>
    <col min="2" max="2" width="18.42578125" style="1" customWidth="1"/>
    <col min="3" max="3" width="103" style="1" bestFit="1" customWidth="1"/>
    <col min="4" max="4" width="22.28515625" style="1" customWidth="1"/>
    <col min="5" max="8" width="25.7109375" customWidth="1"/>
    <col min="9" max="9" width="14.85546875" style="1" customWidth="1"/>
    <col min="10" max="10" width="9.140625" style="1"/>
    <col min="11" max="11" width="12.28515625" style="1" customWidth="1"/>
    <col min="12" max="12" width="13.42578125" style="1" customWidth="1"/>
    <col min="13" max="16384" width="9.140625" style="1"/>
  </cols>
  <sheetData>
    <row r="2" spans="2:8" ht="42" customHeight="1" x14ac:dyDescent="0.3">
      <c r="H2" s="469" t="s">
        <v>697</v>
      </c>
    </row>
    <row r="3" spans="2:8" customFormat="1" x14ac:dyDescent="0.25">
      <c r="B3" s="127"/>
    </row>
    <row r="4" spans="2:8" ht="27" customHeight="1" x14ac:dyDescent="0.35">
      <c r="B4" s="752" t="s">
        <v>796</v>
      </c>
      <c r="C4" s="752"/>
      <c r="D4" s="752"/>
      <c r="E4" s="752"/>
      <c r="F4" s="752"/>
      <c r="G4" s="752"/>
      <c r="H4" s="752"/>
    </row>
    <row r="5" spans="2:8" ht="32.25" hidden="1" customHeight="1" thickBot="1" x14ac:dyDescent="0.3">
      <c r="E5" s="1"/>
      <c r="F5" s="1"/>
      <c r="G5" s="1"/>
      <c r="H5" s="1"/>
    </row>
    <row r="6" spans="2:8" ht="15.75" hidden="1" customHeight="1" x14ac:dyDescent="0.25">
      <c r="E6" s="1"/>
      <c r="F6" s="1"/>
      <c r="G6" s="1"/>
      <c r="H6" s="1"/>
    </row>
    <row r="7" spans="2:8" ht="24.75" customHeight="1" thickBot="1" x14ac:dyDescent="0.35">
      <c r="E7" s="27"/>
      <c r="F7" s="27"/>
      <c r="G7" s="27"/>
      <c r="H7" s="210" t="s">
        <v>614</v>
      </c>
    </row>
    <row r="8" spans="2:8" ht="44.25" customHeight="1" x14ac:dyDescent="0.25">
      <c r="B8" s="753" t="s">
        <v>581</v>
      </c>
      <c r="C8" s="755" t="s">
        <v>703</v>
      </c>
      <c r="D8" s="757" t="s">
        <v>582</v>
      </c>
      <c r="E8" s="806" t="s">
        <v>183</v>
      </c>
      <c r="F8" s="807"/>
      <c r="G8" s="807"/>
      <c r="H8" s="808"/>
    </row>
    <row r="9" spans="2:8" ht="56.25" customHeight="1" thickBot="1" x14ac:dyDescent="0.3">
      <c r="B9" s="754"/>
      <c r="C9" s="756"/>
      <c r="D9" s="758"/>
      <c r="E9" s="148" t="s">
        <v>797</v>
      </c>
      <c r="F9" s="148" t="s">
        <v>798</v>
      </c>
      <c r="G9" s="148" t="s">
        <v>799</v>
      </c>
      <c r="H9" s="149" t="s">
        <v>800</v>
      </c>
    </row>
    <row r="10" spans="2:8" s="130" customFormat="1" ht="21" customHeight="1" x14ac:dyDescent="0.2">
      <c r="B10" s="128">
        <v>1</v>
      </c>
      <c r="C10" s="129">
        <v>2</v>
      </c>
      <c r="D10" s="143">
        <v>3</v>
      </c>
      <c r="E10" s="29">
        <v>4</v>
      </c>
      <c r="F10" s="29">
        <v>5</v>
      </c>
      <c r="G10" s="29">
        <v>6</v>
      </c>
      <c r="H10" s="30">
        <v>7</v>
      </c>
    </row>
    <row r="11" spans="2:8" s="133" customFormat="1" ht="34.5" customHeight="1" x14ac:dyDescent="0.25">
      <c r="B11" s="377"/>
      <c r="C11" s="372" t="s">
        <v>225</v>
      </c>
      <c r="D11" s="144"/>
      <c r="E11" s="258"/>
      <c r="F11" s="258"/>
      <c r="G11" s="258"/>
      <c r="H11" s="260"/>
    </row>
    <row r="12" spans="2:8" s="134" customFormat="1" ht="35.1" customHeight="1" x14ac:dyDescent="0.3">
      <c r="B12" s="378" t="s">
        <v>226</v>
      </c>
      <c r="C12" s="373" t="s">
        <v>227</v>
      </c>
      <c r="D12" s="222">
        <v>1001</v>
      </c>
      <c r="E12" s="260">
        <f t="shared" ref="E12:G12" si="0">E13+E22+E27+E28</f>
        <v>25739.5</v>
      </c>
      <c r="F12" s="260">
        <f t="shared" si="0"/>
        <v>51479</v>
      </c>
      <c r="G12" s="260">
        <f t="shared" si="0"/>
        <v>77218.5</v>
      </c>
      <c r="H12" s="260">
        <f>H13+H22+H27+H28</f>
        <v>102958</v>
      </c>
    </row>
    <row r="13" spans="2:8" s="133" customFormat="1" ht="35.1" customHeight="1" x14ac:dyDescent="0.2">
      <c r="B13" s="378">
        <v>60</v>
      </c>
      <c r="C13" s="373" t="s">
        <v>228</v>
      </c>
      <c r="D13" s="222">
        <v>1002</v>
      </c>
      <c r="E13" s="258">
        <f>H13/4</f>
        <v>875</v>
      </c>
      <c r="F13" s="258">
        <f>E13*2</f>
        <v>1750</v>
      </c>
      <c r="G13" s="258">
        <f>E13*3</f>
        <v>2625</v>
      </c>
      <c r="H13" s="260">
        <v>3500</v>
      </c>
    </row>
    <row r="14" spans="2:8" s="133" customFormat="1" ht="35.1" customHeight="1" x14ac:dyDescent="0.2">
      <c r="B14" s="379">
        <v>600</v>
      </c>
      <c r="C14" s="374" t="s">
        <v>229</v>
      </c>
      <c r="D14" s="382">
        <v>1003</v>
      </c>
      <c r="E14" s="258"/>
      <c r="F14" s="258"/>
      <c r="G14" s="258"/>
      <c r="H14" s="260"/>
    </row>
    <row r="15" spans="2:8" s="133" customFormat="1" ht="35.1" customHeight="1" x14ac:dyDescent="0.2">
      <c r="B15" s="379">
        <v>601</v>
      </c>
      <c r="C15" s="374" t="s">
        <v>230</v>
      </c>
      <c r="D15" s="382">
        <v>1004</v>
      </c>
      <c r="E15" s="258"/>
      <c r="F15" s="258"/>
      <c r="G15" s="258"/>
      <c r="H15" s="260"/>
    </row>
    <row r="16" spans="2:8" s="133" customFormat="1" ht="35.1" customHeight="1" x14ac:dyDescent="0.2">
      <c r="B16" s="379">
        <v>602</v>
      </c>
      <c r="C16" s="374" t="s">
        <v>231</v>
      </c>
      <c r="D16" s="382">
        <v>1005</v>
      </c>
      <c r="E16" s="258"/>
      <c r="F16" s="258"/>
      <c r="G16" s="258"/>
      <c r="H16" s="260"/>
    </row>
    <row r="17" spans="2:8" s="133" customFormat="1" ht="35.1" customHeight="1" x14ac:dyDescent="0.2">
      <c r="B17" s="379">
        <v>603</v>
      </c>
      <c r="C17" s="374" t="s">
        <v>232</v>
      </c>
      <c r="D17" s="382">
        <v>1006</v>
      </c>
      <c r="E17" s="258"/>
      <c r="F17" s="258"/>
      <c r="G17" s="258"/>
      <c r="H17" s="260"/>
    </row>
    <row r="18" spans="2:8" s="133" customFormat="1" ht="35.1" customHeight="1" x14ac:dyDescent="0.2">
      <c r="B18" s="379">
        <v>604</v>
      </c>
      <c r="C18" s="374" t="s">
        <v>233</v>
      </c>
      <c r="D18" s="382">
        <v>1007</v>
      </c>
      <c r="E18" s="258">
        <f t="shared" ref="E18" si="1">H18/4</f>
        <v>875</v>
      </c>
      <c r="F18" s="258">
        <f t="shared" ref="F18" si="2">E18*2</f>
        <v>1750</v>
      </c>
      <c r="G18" s="258">
        <f t="shared" ref="G18" si="3">E18*3</f>
        <v>2625</v>
      </c>
      <c r="H18" s="260">
        <v>3500</v>
      </c>
    </row>
    <row r="19" spans="2:8" s="133" customFormat="1" ht="35.1" customHeight="1" x14ac:dyDescent="0.2">
      <c r="B19" s="379">
        <v>605</v>
      </c>
      <c r="C19" s="374" t="s">
        <v>234</v>
      </c>
      <c r="D19" s="382">
        <v>1008</v>
      </c>
      <c r="E19" s="258"/>
      <c r="F19" s="258"/>
      <c r="G19" s="258"/>
      <c r="H19" s="260"/>
    </row>
    <row r="20" spans="2:8" s="133" customFormat="1" ht="35.1" customHeight="1" x14ac:dyDescent="0.2">
      <c r="B20" s="378">
        <v>61</v>
      </c>
      <c r="C20" s="373" t="s">
        <v>235</v>
      </c>
      <c r="D20" s="222">
        <v>1009</v>
      </c>
      <c r="E20" s="258">
        <v>22000</v>
      </c>
      <c r="F20" s="258">
        <v>44000</v>
      </c>
      <c r="G20" s="258">
        <v>66000</v>
      </c>
      <c r="H20" s="260">
        <v>90000</v>
      </c>
    </row>
    <row r="21" spans="2:8" s="133" customFormat="1" ht="35.1" customHeight="1" x14ac:dyDescent="0.2">
      <c r="B21" s="379">
        <v>610</v>
      </c>
      <c r="C21" s="374" t="s">
        <v>236</v>
      </c>
      <c r="D21" s="382">
        <v>1010</v>
      </c>
      <c r="E21" s="258"/>
      <c r="F21" s="258"/>
      <c r="G21" s="258"/>
      <c r="H21" s="260"/>
    </row>
    <row r="22" spans="2:8" s="133" customFormat="1" ht="35.1" customHeight="1" x14ac:dyDescent="0.2">
      <c r="B22" s="379">
        <v>611</v>
      </c>
      <c r="C22" s="374" t="s">
        <v>237</v>
      </c>
      <c r="D22" s="382">
        <v>1011</v>
      </c>
      <c r="E22" s="258">
        <f>H22/4</f>
        <v>22927</v>
      </c>
      <c r="F22" s="258">
        <f>E22*2</f>
        <v>45854</v>
      </c>
      <c r="G22" s="258">
        <f>E22*3</f>
        <v>68781</v>
      </c>
      <c r="H22" s="260">
        <v>91708</v>
      </c>
    </row>
    <row r="23" spans="2:8" s="133" customFormat="1" ht="35.1" customHeight="1" x14ac:dyDescent="0.2">
      <c r="B23" s="379">
        <v>612</v>
      </c>
      <c r="C23" s="374" t="s">
        <v>238</v>
      </c>
      <c r="D23" s="382">
        <v>1012</v>
      </c>
      <c r="E23" s="258"/>
      <c r="F23" s="258"/>
      <c r="G23" s="258"/>
      <c r="H23" s="260"/>
    </row>
    <row r="24" spans="2:8" s="133" customFormat="1" ht="35.1" customHeight="1" x14ac:dyDescent="0.2">
      <c r="B24" s="379">
        <v>613</v>
      </c>
      <c r="C24" s="374" t="s">
        <v>239</v>
      </c>
      <c r="D24" s="382">
        <v>1013</v>
      </c>
      <c r="E24" s="258"/>
      <c r="F24" s="258"/>
      <c r="G24" s="258"/>
      <c r="H24" s="260"/>
    </row>
    <row r="25" spans="2:8" s="133" customFormat="1" ht="35.1" customHeight="1" x14ac:dyDescent="0.2">
      <c r="B25" s="379">
        <v>614</v>
      </c>
      <c r="C25" s="374" t="s">
        <v>240</v>
      </c>
      <c r="D25" s="382">
        <v>1014</v>
      </c>
      <c r="E25" s="258"/>
      <c r="F25" s="258"/>
      <c r="G25" s="258"/>
      <c r="H25" s="260"/>
    </row>
    <row r="26" spans="2:8" s="133" customFormat="1" ht="35.1" customHeight="1" x14ac:dyDescent="0.2">
      <c r="B26" s="379">
        <v>615</v>
      </c>
      <c r="C26" s="374" t="s">
        <v>241</v>
      </c>
      <c r="D26" s="382">
        <v>1015</v>
      </c>
      <c r="E26" s="258"/>
      <c r="F26" s="258"/>
      <c r="G26" s="258"/>
      <c r="H26" s="260"/>
    </row>
    <row r="27" spans="2:8" s="133" customFormat="1" ht="35.1" customHeight="1" x14ac:dyDescent="0.2">
      <c r="B27" s="379">
        <v>64</v>
      </c>
      <c r="C27" s="373" t="s">
        <v>242</v>
      </c>
      <c r="D27" s="222">
        <v>1016</v>
      </c>
      <c r="E27" s="258">
        <f>H27/4</f>
        <v>1750</v>
      </c>
      <c r="F27" s="258">
        <f>E27*2</f>
        <v>3500</v>
      </c>
      <c r="G27" s="258">
        <f>E27*3</f>
        <v>5250</v>
      </c>
      <c r="H27" s="260">
        <v>7000</v>
      </c>
    </row>
    <row r="28" spans="2:8" s="133" customFormat="1" ht="35.1" customHeight="1" x14ac:dyDescent="0.2">
      <c r="B28" s="379">
        <v>65</v>
      </c>
      <c r="C28" s="373" t="s">
        <v>243</v>
      </c>
      <c r="D28" s="382">
        <v>1017</v>
      </c>
      <c r="E28" s="258">
        <f>H28/4</f>
        <v>187.5</v>
      </c>
      <c r="F28" s="258">
        <f>E28*2</f>
        <v>375</v>
      </c>
      <c r="G28" s="258">
        <f>E28*3</f>
        <v>562.5</v>
      </c>
      <c r="H28" s="260">
        <v>750</v>
      </c>
    </row>
    <row r="29" spans="2:8" s="133" customFormat="1" ht="35.1" customHeight="1" x14ac:dyDescent="0.2">
      <c r="B29" s="378"/>
      <c r="C29" s="373" t="s">
        <v>244</v>
      </c>
      <c r="D29" s="156"/>
      <c r="E29" s="258">
        <f t="shared" ref="E29:E77" si="4">H29/4</f>
        <v>0</v>
      </c>
      <c r="F29" s="258">
        <f t="shared" ref="F29:F77" si="5">E29*2</f>
        <v>0</v>
      </c>
      <c r="G29" s="258">
        <f t="shared" ref="G29:G77" si="6">E29*3</f>
        <v>0</v>
      </c>
      <c r="H29" s="260"/>
    </row>
    <row r="30" spans="2:8" s="133" customFormat="1" ht="39.75" customHeight="1" x14ac:dyDescent="0.2">
      <c r="B30" s="378" t="s">
        <v>245</v>
      </c>
      <c r="C30" s="373" t="s">
        <v>246</v>
      </c>
      <c r="D30" s="222">
        <v>1018</v>
      </c>
      <c r="E30" s="258">
        <f t="shared" si="4"/>
        <v>25635</v>
      </c>
      <c r="F30" s="258">
        <f t="shared" si="5"/>
        <v>51270</v>
      </c>
      <c r="G30" s="258">
        <f t="shared" si="6"/>
        <v>76905</v>
      </c>
      <c r="H30" s="260">
        <f>H31+H35+H36+H37+H38+H39+H41</f>
        <v>102540</v>
      </c>
    </row>
    <row r="31" spans="2:8" s="133" customFormat="1" ht="35.1" customHeight="1" x14ac:dyDescent="0.2">
      <c r="B31" s="379">
        <v>50</v>
      </c>
      <c r="C31" s="374" t="s">
        <v>247</v>
      </c>
      <c r="D31" s="382">
        <v>1019</v>
      </c>
      <c r="E31" s="258">
        <f t="shared" si="4"/>
        <v>625</v>
      </c>
      <c r="F31" s="258">
        <f t="shared" si="5"/>
        <v>1250</v>
      </c>
      <c r="G31" s="258">
        <f t="shared" si="6"/>
        <v>1875</v>
      </c>
      <c r="H31" s="260">
        <v>2500</v>
      </c>
    </row>
    <row r="32" spans="2:8" s="133" customFormat="1" ht="35.1" customHeight="1" x14ac:dyDescent="0.2">
      <c r="B32" s="379">
        <v>62</v>
      </c>
      <c r="C32" s="374" t="s">
        <v>248</v>
      </c>
      <c r="D32" s="382">
        <v>1020</v>
      </c>
      <c r="E32" s="258">
        <f t="shared" si="4"/>
        <v>0</v>
      </c>
      <c r="F32" s="258">
        <f t="shared" si="5"/>
        <v>0</v>
      </c>
      <c r="G32" s="258">
        <f t="shared" si="6"/>
        <v>0</v>
      </c>
      <c r="H32" s="260"/>
    </row>
    <row r="33" spans="2:8" s="133" customFormat="1" ht="35.1" customHeight="1" x14ac:dyDescent="0.2">
      <c r="B33" s="379">
        <v>630</v>
      </c>
      <c r="C33" s="374" t="s">
        <v>249</v>
      </c>
      <c r="D33" s="382">
        <v>1021</v>
      </c>
      <c r="E33" s="258">
        <f t="shared" si="4"/>
        <v>0</v>
      </c>
      <c r="F33" s="258">
        <f t="shared" si="5"/>
        <v>0</v>
      </c>
      <c r="G33" s="258">
        <f t="shared" si="6"/>
        <v>0</v>
      </c>
      <c r="H33" s="260"/>
    </row>
    <row r="34" spans="2:8" s="133" customFormat="1" ht="35.1" customHeight="1" x14ac:dyDescent="0.2">
      <c r="B34" s="379">
        <v>631</v>
      </c>
      <c r="C34" s="374" t="s">
        <v>250</v>
      </c>
      <c r="D34" s="382">
        <v>1022</v>
      </c>
      <c r="E34" s="258">
        <f t="shared" si="4"/>
        <v>0</v>
      </c>
      <c r="F34" s="258">
        <f t="shared" si="5"/>
        <v>0</v>
      </c>
      <c r="G34" s="258">
        <f t="shared" si="6"/>
        <v>0</v>
      </c>
      <c r="H34" s="260"/>
    </row>
    <row r="35" spans="2:8" s="133" customFormat="1" ht="35.1" customHeight="1" x14ac:dyDescent="0.2">
      <c r="B35" s="379" t="s">
        <v>124</v>
      </c>
      <c r="C35" s="374" t="s">
        <v>251</v>
      </c>
      <c r="D35" s="382">
        <v>1023</v>
      </c>
      <c r="E35" s="258">
        <f t="shared" si="4"/>
        <v>950</v>
      </c>
      <c r="F35" s="258">
        <f t="shared" si="5"/>
        <v>1900</v>
      </c>
      <c r="G35" s="258">
        <f t="shared" si="6"/>
        <v>2850</v>
      </c>
      <c r="H35" s="260">
        <v>3800</v>
      </c>
    </row>
    <row r="36" spans="2:8" s="133" customFormat="1" ht="35.1" customHeight="1" x14ac:dyDescent="0.2">
      <c r="B36" s="379">
        <v>513</v>
      </c>
      <c r="C36" s="374" t="s">
        <v>252</v>
      </c>
      <c r="D36" s="382">
        <v>1024</v>
      </c>
      <c r="E36" s="258">
        <f t="shared" si="4"/>
        <v>7250</v>
      </c>
      <c r="F36" s="258">
        <f t="shared" si="5"/>
        <v>14500</v>
      </c>
      <c r="G36" s="258">
        <f t="shared" si="6"/>
        <v>21750</v>
      </c>
      <c r="H36" s="260">
        <v>29000</v>
      </c>
    </row>
    <row r="37" spans="2:8" s="133" customFormat="1" ht="35.1" customHeight="1" x14ac:dyDescent="0.2">
      <c r="B37" s="379">
        <v>52</v>
      </c>
      <c r="C37" s="374" t="s">
        <v>253</v>
      </c>
      <c r="D37" s="382">
        <v>1025</v>
      </c>
      <c r="E37" s="258">
        <v>11501</v>
      </c>
      <c r="F37" s="258">
        <v>23581</v>
      </c>
      <c r="G37" s="258">
        <v>35661</v>
      </c>
      <c r="H37" s="260">
        <v>47740</v>
      </c>
    </row>
    <row r="38" spans="2:8" s="133" customFormat="1" ht="35.1" customHeight="1" x14ac:dyDescent="0.2">
      <c r="B38" s="379">
        <v>53</v>
      </c>
      <c r="C38" s="374" t="s">
        <v>254</v>
      </c>
      <c r="D38" s="382">
        <v>1026</v>
      </c>
      <c r="E38" s="258">
        <f t="shared" si="4"/>
        <v>1500</v>
      </c>
      <c r="F38" s="258">
        <f t="shared" si="5"/>
        <v>3000</v>
      </c>
      <c r="G38" s="258">
        <f t="shared" si="6"/>
        <v>4500</v>
      </c>
      <c r="H38" s="260">
        <v>6000</v>
      </c>
    </row>
    <row r="39" spans="2:8" s="133" customFormat="1" ht="35.1" customHeight="1" x14ac:dyDescent="0.2">
      <c r="B39" s="379">
        <v>540</v>
      </c>
      <c r="C39" s="374" t="s">
        <v>255</v>
      </c>
      <c r="D39" s="382">
        <v>1027</v>
      </c>
      <c r="E39" s="258">
        <f t="shared" si="4"/>
        <v>2250</v>
      </c>
      <c r="F39" s="258">
        <f t="shared" si="5"/>
        <v>4500</v>
      </c>
      <c r="G39" s="258">
        <f t="shared" si="6"/>
        <v>6750</v>
      </c>
      <c r="H39" s="260">
        <v>9000</v>
      </c>
    </row>
    <row r="40" spans="2:8" s="133" customFormat="1" ht="35.1" customHeight="1" x14ac:dyDescent="0.2">
      <c r="B40" s="379" t="s">
        <v>125</v>
      </c>
      <c r="C40" s="374" t="s">
        <v>256</v>
      </c>
      <c r="D40" s="382">
        <v>1028</v>
      </c>
      <c r="E40" s="258">
        <f t="shared" si="4"/>
        <v>0</v>
      </c>
      <c r="F40" s="258">
        <f t="shared" si="5"/>
        <v>0</v>
      </c>
      <c r="G40" s="258">
        <f t="shared" si="6"/>
        <v>0</v>
      </c>
      <c r="H40" s="260"/>
    </row>
    <row r="41" spans="2:8" s="135" customFormat="1" ht="35.1" customHeight="1" x14ac:dyDescent="0.3">
      <c r="B41" s="379">
        <v>55</v>
      </c>
      <c r="C41" s="374" t="s">
        <v>257</v>
      </c>
      <c r="D41" s="382">
        <v>1029</v>
      </c>
      <c r="E41" s="258">
        <f t="shared" si="4"/>
        <v>1125</v>
      </c>
      <c r="F41" s="258">
        <f t="shared" si="5"/>
        <v>2250</v>
      </c>
      <c r="G41" s="258">
        <f t="shared" si="6"/>
        <v>3375</v>
      </c>
      <c r="H41" s="260">
        <v>4500</v>
      </c>
    </row>
    <row r="42" spans="2:8" s="135" customFormat="1" ht="35.1" customHeight="1" x14ac:dyDescent="0.3">
      <c r="B42" s="378"/>
      <c r="C42" s="373" t="s">
        <v>258</v>
      </c>
      <c r="D42" s="222">
        <v>1030</v>
      </c>
      <c r="E42" s="258">
        <f t="shared" si="4"/>
        <v>104.5</v>
      </c>
      <c r="F42" s="258">
        <f t="shared" si="5"/>
        <v>209</v>
      </c>
      <c r="G42" s="258">
        <f t="shared" si="6"/>
        <v>313.5</v>
      </c>
      <c r="H42" s="260">
        <f>H12-H30</f>
        <v>418</v>
      </c>
    </row>
    <row r="43" spans="2:8" s="135" customFormat="1" ht="35.1" customHeight="1" x14ac:dyDescent="0.3">
      <c r="B43" s="378"/>
      <c r="C43" s="373" t="s">
        <v>259</v>
      </c>
      <c r="D43" s="222">
        <v>1031</v>
      </c>
      <c r="E43" s="258">
        <f t="shared" si="4"/>
        <v>0</v>
      </c>
      <c r="F43" s="258">
        <f t="shared" si="5"/>
        <v>0</v>
      </c>
      <c r="G43" s="258">
        <f t="shared" si="6"/>
        <v>0</v>
      </c>
      <c r="H43" s="260"/>
    </row>
    <row r="44" spans="2:8" s="135" customFormat="1" ht="35.1" customHeight="1" x14ac:dyDescent="0.3">
      <c r="B44" s="378">
        <v>66</v>
      </c>
      <c r="C44" s="373" t="s">
        <v>260</v>
      </c>
      <c r="D44" s="222">
        <v>1032</v>
      </c>
      <c r="E44" s="258">
        <f t="shared" si="4"/>
        <v>200</v>
      </c>
      <c r="F44" s="258">
        <f t="shared" si="5"/>
        <v>400</v>
      </c>
      <c r="G44" s="258">
        <f t="shared" si="6"/>
        <v>600</v>
      </c>
      <c r="H44" s="260">
        <v>800</v>
      </c>
    </row>
    <row r="45" spans="2:8" s="135" customFormat="1" ht="35.1" customHeight="1" x14ac:dyDescent="0.3">
      <c r="B45" s="378" t="s">
        <v>261</v>
      </c>
      <c r="C45" s="373" t="s">
        <v>262</v>
      </c>
      <c r="D45" s="222">
        <v>1033</v>
      </c>
      <c r="E45" s="258">
        <f t="shared" si="4"/>
        <v>200</v>
      </c>
      <c r="F45" s="258">
        <f t="shared" si="5"/>
        <v>400</v>
      </c>
      <c r="G45" s="258">
        <f t="shared" si="6"/>
        <v>600</v>
      </c>
      <c r="H45" s="260">
        <v>800</v>
      </c>
    </row>
    <row r="46" spans="2:8" s="135" customFormat="1" ht="35.1" customHeight="1" x14ac:dyDescent="0.3">
      <c r="B46" s="379">
        <v>660</v>
      </c>
      <c r="C46" s="374" t="s">
        <v>263</v>
      </c>
      <c r="D46" s="382">
        <v>1034</v>
      </c>
      <c r="E46" s="258"/>
      <c r="F46" s="258"/>
      <c r="G46" s="258"/>
      <c r="H46" s="260"/>
    </row>
    <row r="47" spans="2:8" s="135" customFormat="1" ht="35.1" customHeight="1" x14ac:dyDescent="0.3">
      <c r="B47" s="379">
        <v>661</v>
      </c>
      <c r="C47" s="374" t="s">
        <v>264</v>
      </c>
      <c r="D47" s="382">
        <v>1035</v>
      </c>
      <c r="E47" s="258"/>
      <c r="F47" s="258"/>
      <c r="G47" s="258"/>
      <c r="H47" s="260"/>
    </row>
    <row r="48" spans="2:8" s="135" customFormat="1" ht="35.1" customHeight="1" x14ac:dyDescent="0.3">
      <c r="B48" s="379">
        <v>665</v>
      </c>
      <c r="C48" s="374" t="s">
        <v>265</v>
      </c>
      <c r="D48" s="382">
        <v>1036</v>
      </c>
      <c r="E48" s="258"/>
      <c r="F48" s="258"/>
      <c r="G48" s="258"/>
      <c r="H48" s="260"/>
    </row>
    <row r="49" spans="2:8" s="135" customFormat="1" ht="35.1" customHeight="1" x14ac:dyDescent="0.3">
      <c r="B49" s="379">
        <v>669</v>
      </c>
      <c r="C49" s="374" t="s">
        <v>266</v>
      </c>
      <c r="D49" s="382">
        <v>1037</v>
      </c>
      <c r="E49" s="258"/>
      <c r="F49" s="258"/>
      <c r="G49" s="258"/>
      <c r="H49" s="260"/>
    </row>
    <row r="50" spans="2:8" s="135" customFormat="1" ht="35.1" customHeight="1" x14ac:dyDescent="0.3">
      <c r="B50" s="378">
        <v>662</v>
      </c>
      <c r="C50" s="373" t="s">
        <v>267</v>
      </c>
      <c r="D50" s="222">
        <v>1038</v>
      </c>
      <c r="E50" s="258">
        <f t="shared" si="4"/>
        <v>200</v>
      </c>
      <c r="F50" s="258">
        <f t="shared" si="5"/>
        <v>400</v>
      </c>
      <c r="G50" s="258">
        <f t="shared" si="6"/>
        <v>600</v>
      </c>
      <c r="H50" s="260">
        <v>800</v>
      </c>
    </row>
    <row r="51" spans="2:8" s="135" customFormat="1" ht="35.1" customHeight="1" x14ac:dyDescent="0.3">
      <c r="B51" s="378" t="s">
        <v>126</v>
      </c>
      <c r="C51" s="373" t="s">
        <v>268</v>
      </c>
      <c r="D51" s="222">
        <v>1039</v>
      </c>
      <c r="E51" s="258"/>
      <c r="F51" s="258"/>
      <c r="G51" s="258"/>
      <c r="H51" s="260"/>
    </row>
    <row r="52" spans="2:8" s="135" customFormat="1" ht="35.1" customHeight="1" x14ac:dyDescent="0.3">
      <c r="B52" s="378">
        <v>56</v>
      </c>
      <c r="C52" s="373" t="s">
        <v>269</v>
      </c>
      <c r="D52" s="222">
        <v>1040</v>
      </c>
      <c r="E52" s="258">
        <f t="shared" si="4"/>
        <v>50</v>
      </c>
      <c r="F52" s="258">
        <f t="shared" si="5"/>
        <v>100</v>
      </c>
      <c r="G52" s="258">
        <f t="shared" si="6"/>
        <v>150</v>
      </c>
      <c r="H52" s="260">
        <v>200</v>
      </c>
    </row>
    <row r="53" spans="2:8" ht="35.1" customHeight="1" x14ac:dyDescent="0.25">
      <c r="B53" s="378" t="s">
        <v>270</v>
      </c>
      <c r="C53" s="373" t="s">
        <v>583</v>
      </c>
      <c r="D53" s="222">
        <v>1041</v>
      </c>
      <c r="E53" s="258">
        <f t="shared" si="4"/>
        <v>50</v>
      </c>
      <c r="F53" s="258">
        <f t="shared" si="5"/>
        <v>100</v>
      </c>
      <c r="G53" s="258">
        <f t="shared" si="6"/>
        <v>150</v>
      </c>
      <c r="H53" s="260">
        <v>200</v>
      </c>
    </row>
    <row r="54" spans="2:8" ht="35.1" customHeight="1" x14ac:dyDescent="0.25">
      <c r="B54" s="379">
        <v>560</v>
      </c>
      <c r="C54" s="374" t="s">
        <v>127</v>
      </c>
      <c r="D54" s="382">
        <v>1042</v>
      </c>
      <c r="E54" s="258"/>
      <c r="F54" s="258"/>
      <c r="G54" s="258"/>
      <c r="H54" s="260"/>
    </row>
    <row r="55" spans="2:8" ht="35.1" customHeight="1" x14ac:dyDescent="0.25">
      <c r="B55" s="379">
        <v>561</v>
      </c>
      <c r="C55" s="374" t="s">
        <v>128</v>
      </c>
      <c r="D55" s="382">
        <v>1043</v>
      </c>
      <c r="E55" s="258"/>
      <c r="F55" s="258"/>
      <c r="G55" s="258"/>
      <c r="H55" s="260"/>
    </row>
    <row r="56" spans="2:8" ht="35.1" customHeight="1" x14ac:dyDescent="0.25">
      <c r="B56" s="379">
        <v>565</v>
      </c>
      <c r="C56" s="374" t="s">
        <v>271</v>
      </c>
      <c r="D56" s="382">
        <v>1044</v>
      </c>
      <c r="E56" s="258"/>
      <c r="F56" s="258"/>
      <c r="G56" s="258"/>
      <c r="H56" s="260"/>
    </row>
    <row r="57" spans="2:8" ht="35.1" customHeight="1" x14ac:dyDescent="0.25">
      <c r="B57" s="379" t="s">
        <v>129</v>
      </c>
      <c r="C57" s="374" t="s">
        <v>272</v>
      </c>
      <c r="D57" s="382">
        <v>1045</v>
      </c>
      <c r="E57" s="258"/>
      <c r="F57" s="258"/>
      <c r="G57" s="258"/>
      <c r="H57" s="260"/>
    </row>
    <row r="58" spans="2:8" ht="35.1" customHeight="1" x14ac:dyDescent="0.25">
      <c r="B58" s="379">
        <v>562</v>
      </c>
      <c r="C58" s="373" t="s">
        <v>273</v>
      </c>
      <c r="D58" s="222">
        <v>1046</v>
      </c>
      <c r="E58" s="258">
        <f t="shared" si="4"/>
        <v>50</v>
      </c>
      <c r="F58" s="258">
        <f t="shared" si="5"/>
        <v>100</v>
      </c>
      <c r="G58" s="258">
        <f t="shared" si="6"/>
        <v>150</v>
      </c>
      <c r="H58" s="260">
        <v>200</v>
      </c>
    </row>
    <row r="59" spans="2:8" ht="35.1" customHeight="1" x14ac:dyDescent="0.25">
      <c r="B59" s="378" t="s">
        <v>274</v>
      </c>
      <c r="C59" s="373" t="s">
        <v>275</v>
      </c>
      <c r="D59" s="222">
        <v>1047</v>
      </c>
      <c r="E59" s="258"/>
      <c r="F59" s="258"/>
      <c r="G59" s="258"/>
      <c r="H59" s="260"/>
    </row>
    <row r="60" spans="2:8" ht="35.1" customHeight="1" x14ac:dyDescent="0.25">
      <c r="B60" s="378"/>
      <c r="C60" s="373" t="s">
        <v>276</v>
      </c>
      <c r="D60" s="222">
        <v>1048</v>
      </c>
      <c r="E60" s="258">
        <f t="shared" si="4"/>
        <v>150</v>
      </c>
      <c r="F60" s="258">
        <f t="shared" si="5"/>
        <v>300</v>
      </c>
      <c r="G60" s="258">
        <f t="shared" si="6"/>
        <v>450</v>
      </c>
      <c r="H60" s="260">
        <v>600</v>
      </c>
    </row>
    <row r="61" spans="2:8" ht="35.1" customHeight="1" x14ac:dyDescent="0.25">
      <c r="B61" s="378"/>
      <c r="C61" s="373" t="s">
        <v>277</v>
      </c>
      <c r="D61" s="222">
        <v>1049</v>
      </c>
      <c r="E61" s="258"/>
      <c r="F61" s="258"/>
      <c r="G61" s="258"/>
      <c r="H61" s="260"/>
    </row>
    <row r="62" spans="2:8" ht="35.1" customHeight="1" x14ac:dyDescent="0.25">
      <c r="B62" s="379" t="s">
        <v>130</v>
      </c>
      <c r="C62" s="374" t="s">
        <v>278</v>
      </c>
      <c r="D62" s="382">
        <v>1050</v>
      </c>
      <c r="E62" s="258"/>
      <c r="F62" s="258"/>
      <c r="G62" s="258"/>
      <c r="H62" s="260"/>
    </row>
    <row r="63" spans="2:8" ht="35.1" customHeight="1" x14ac:dyDescent="0.25">
      <c r="B63" s="379" t="s">
        <v>131</v>
      </c>
      <c r="C63" s="374" t="s">
        <v>279</v>
      </c>
      <c r="D63" s="382">
        <v>1051</v>
      </c>
      <c r="E63" s="258"/>
      <c r="F63" s="258"/>
      <c r="G63" s="258"/>
      <c r="H63" s="260"/>
    </row>
    <row r="64" spans="2:8" ht="35.1" customHeight="1" x14ac:dyDescent="0.25">
      <c r="B64" s="378" t="s">
        <v>280</v>
      </c>
      <c r="C64" s="373" t="s">
        <v>281</v>
      </c>
      <c r="D64" s="222">
        <v>1052</v>
      </c>
      <c r="E64" s="258">
        <f t="shared" si="4"/>
        <v>25</v>
      </c>
      <c r="F64" s="258">
        <f t="shared" si="5"/>
        <v>50</v>
      </c>
      <c r="G64" s="258">
        <f t="shared" si="6"/>
        <v>75</v>
      </c>
      <c r="H64" s="260">
        <v>100</v>
      </c>
    </row>
    <row r="65" spans="2:8" ht="35.1" customHeight="1" x14ac:dyDescent="0.25">
      <c r="B65" s="378" t="s">
        <v>132</v>
      </c>
      <c r="C65" s="373" t="s">
        <v>282</v>
      </c>
      <c r="D65" s="222">
        <v>1053</v>
      </c>
      <c r="E65" s="258">
        <f t="shared" si="4"/>
        <v>25</v>
      </c>
      <c r="F65" s="258">
        <f t="shared" si="5"/>
        <v>50</v>
      </c>
      <c r="G65" s="258">
        <f t="shared" si="6"/>
        <v>75</v>
      </c>
      <c r="H65" s="260">
        <v>100</v>
      </c>
    </row>
    <row r="66" spans="2:8" ht="35.1" customHeight="1" x14ac:dyDescent="0.25">
      <c r="B66" s="379"/>
      <c r="C66" s="374" t="s">
        <v>283</v>
      </c>
      <c r="D66" s="382">
        <v>1054</v>
      </c>
      <c r="E66" s="258"/>
      <c r="F66" s="258"/>
      <c r="G66" s="258"/>
      <c r="H66" s="260"/>
    </row>
    <row r="67" spans="2:8" ht="35.1" customHeight="1" x14ac:dyDescent="0.25">
      <c r="B67" s="379"/>
      <c r="C67" s="374" t="s">
        <v>284</v>
      </c>
      <c r="D67" s="382">
        <v>1055</v>
      </c>
      <c r="E67" s="258"/>
      <c r="F67" s="258"/>
      <c r="G67" s="258"/>
      <c r="H67" s="260"/>
    </row>
    <row r="68" spans="2:8" ht="35.1" customHeight="1" x14ac:dyDescent="0.25">
      <c r="B68" s="379" t="s">
        <v>285</v>
      </c>
      <c r="C68" s="374" t="s">
        <v>286</v>
      </c>
      <c r="D68" s="382">
        <v>1056</v>
      </c>
      <c r="E68" s="258"/>
      <c r="F68" s="258"/>
      <c r="G68" s="258"/>
      <c r="H68" s="260"/>
    </row>
    <row r="69" spans="2:8" ht="35.1" customHeight="1" x14ac:dyDescent="0.25">
      <c r="B69" s="379" t="s">
        <v>287</v>
      </c>
      <c r="C69" s="374" t="s">
        <v>288</v>
      </c>
      <c r="D69" s="382">
        <v>1057</v>
      </c>
      <c r="E69" s="258"/>
      <c r="F69" s="258"/>
      <c r="G69" s="258"/>
      <c r="H69" s="260"/>
    </row>
    <row r="70" spans="2:8" ht="35.1" customHeight="1" x14ac:dyDescent="0.25">
      <c r="B70" s="378"/>
      <c r="C70" s="373" t="s">
        <v>289</v>
      </c>
      <c r="D70" s="222">
        <v>1058</v>
      </c>
      <c r="E70" s="258">
        <f t="shared" si="4"/>
        <v>262</v>
      </c>
      <c r="F70" s="258">
        <f t="shared" si="5"/>
        <v>524</v>
      </c>
      <c r="G70" s="258">
        <f t="shared" si="6"/>
        <v>786</v>
      </c>
      <c r="H70" s="260">
        <v>1048</v>
      </c>
    </row>
    <row r="71" spans="2:8" ht="35.1" customHeight="1" x14ac:dyDescent="0.25">
      <c r="B71" s="378"/>
      <c r="C71" s="373" t="s">
        <v>290</v>
      </c>
      <c r="D71" s="222">
        <v>1059</v>
      </c>
      <c r="E71" s="258"/>
      <c r="F71" s="258"/>
      <c r="G71" s="258"/>
      <c r="H71" s="260"/>
    </row>
    <row r="72" spans="2:8" ht="35.1" customHeight="1" x14ac:dyDescent="0.25">
      <c r="B72" s="379"/>
      <c r="C72" s="374" t="s">
        <v>291</v>
      </c>
      <c r="D72" s="382"/>
      <c r="E72" s="258"/>
      <c r="F72" s="258"/>
      <c r="G72" s="258"/>
      <c r="H72" s="260"/>
    </row>
    <row r="73" spans="2:8" ht="35.1" customHeight="1" x14ac:dyDescent="0.25">
      <c r="B73" s="379">
        <v>721</v>
      </c>
      <c r="C73" s="374" t="s">
        <v>292</v>
      </c>
      <c r="D73" s="382">
        <v>1060</v>
      </c>
      <c r="E73" s="258"/>
      <c r="F73" s="258"/>
      <c r="G73" s="258"/>
      <c r="H73" s="260"/>
    </row>
    <row r="74" spans="2:8" ht="35.1" customHeight="1" x14ac:dyDescent="0.25">
      <c r="B74" s="379" t="s">
        <v>293</v>
      </c>
      <c r="C74" s="374" t="s">
        <v>294</v>
      </c>
      <c r="D74" s="382">
        <v>1061</v>
      </c>
      <c r="E74" s="258"/>
      <c r="F74" s="258"/>
      <c r="G74" s="258"/>
      <c r="H74" s="260"/>
    </row>
    <row r="75" spans="2:8" ht="35.1" customHeight="1" x14ac:dyDescent="0.25">
      <c r="B75" s="379" t="s">
        <v>293</v>
      </c>
      <c r="C75" s="374" t="s">
        <v>295</v>
      </c>
      <c r="D75" s="382">
        <v>1062</v>
      </c>
      <c r="E75" s="258"/>
      <c r="F75" s="258"/>
      <c r="G75" s="258"/>
      <c r="H75" s="260"/>
    </row>
    <row r="76" spans="2:8" ht="35.1" customHeight="1" x14ac:dyDescent="0.25">
      <c r="B76" s="379">
        <v>723</v>
      </c>
      <c r="C76" s="374" t="s">
        <v>296</v>
      </c>
      <c r="D76" s="382">
        <v>1063</v>
      </c>
      <c r="E76" s="258"/>
      <c r="F76" s="258"/>
      <c r="G76" s="258"/>
      <c r="H76" s="260"/>
    </row>
    <row r="77" spans="2:8" ht="35.1" customHeight="1" x14ac:dyDescent="0.25">
      <c r="B77" s="378"/>
      <c r="C77" s="373" t="s">
        <v>584</v>
      </c>
      <c r="D77" s="222">
        <v>1064</v>
      </c>
      <c r="E77" s="258">
        <f t="shared" si="4"/>
        <v>262</v>
      </c>
      <c r="F77" s="258">
        <f t="shared" si="5"/>
        <v>524</v>
      </c>
      <c r="G77" s="258">
        <f t="shared" si="6"/>
        <v>786</v>
      </c>
      <c r="H77" s="260">
        <v>1048</v>
      </c>
    </row>
    <row r="78" spans="2:8" ht="35.1" customHeight="1" x14ac:dyDescent="0.25">
      <c r="B78" s="378"/>
      <c r="C78" s="373" t="s">
        <v>585</v>
      </c>
      <c r="D78" s="222">
        <v>1065</v>
      </c>
      <c r="E78" s="258"/>
      <c r="F78" s="258"/>
      <c r="G78" s="258"/>
      <c r="H78" s="260"/>
    </row>
    <row r="79" spans="2:8" ht="35.1" customHeight="1" x14ac:dyDescent="0.25">
      <c r="B79" s="379"/>
      <c r="C79" s="374" t="s">
        <v>297</v>
      </c>
      <c r="D79" s="382">
        <v>1066</v>
      </c>
      <c r="E79" s="307"/>
      <c r="F79" s="307"/>
      <c r="G79" s="307"/>
      <c r="H79" s="308"/>
    </row>
    <row r="80" spans="2:8" ht="35.1" customHeight="1" x14ac:dyDescent="0.25">
      <c r="B80" s="379"/>
      <c r="C80" s="374" t="s">
        <v>298</v>
      </c>
      <c r="D80" s="382">
        <v>1067</v>
      </c>
      <c r="E80" s="307"/>
      <c r="F80" s="307"/>
      <c r="G80" s="307"/>
      <c r="H80" s="308"/>
    </row>
    <row r="81" spans="2:8" ht="35.1" customHeight="1" x14ac:dyDescent="0.25">
      <c r="B81" s="379"/>
      <c r="C81" s="374" t="s">
        <v>586</v>
      </c>
      <c r="D81" s="382">
        <v>1068</v>
      </c>
      <c r="E81" s="324"/>
      <c r="F81" s="307"/>
      <c r="G81" s="309"/>
      <c r="H81" s="308"/>
    </row>
    <row r="82" spans="2:8" ht="35.1" customHeight="1" x14ac:dyDescent="0.25">
      <c r="B82" s="379"/>
      <c r="C82" s="374" t="s">
        <v>587</v>
      </c>
      <c r="D82" s="382">
        <v>1069</v>
      </c>
      <c r="E82" s="325"/>
      <c r="F82" s="326"/>
      <c r="G82" s="310"/>
      <c r="H82" s="311"/>
    </row>
    <row r="83" spans="2:8" ht="35.1" customHeight="1" x14ac:dyDescent="0.25">
      <c r="B83" s="379"/>
      <c r="C83" s="374" t="s">
        <v>588</v>
      </c>
      <c r="D83" s="382"/>
      <c r="E83" s="327"/>
      <c r="F83" s="328"/>
      <c r="G83" s="312"/>
      <c r="H83" s="308"/>
    </row>
    <row r="84" spans="2:8" ht="35.1" customHeight="1" x14ac:dyDescent="0.25">
      <c r="B84" s="380"/>
      <c r="C84" s="375" t="s">
        <v>98</v>
      </c>
      <c r="D84" s="382">
        <v>1070</v>
      </c>
      <c r="E84" s="329"/>
      <c r="F84" s="329"/>
      <c r="G84" s="313"/>
      <c r="H84" s="314"/>
    </row>
    <row r="85" spans="2:8" ht="35.1" customHeight="1" thickBot="1" x14ac:dyDescent="0.3">
      <c r="B85" s="381"/>
      <c r="C85" s="376" t="s">
        <v>299</v>
      </c>
      <c r="D85" s="383">
        <v>1071</v>
      </c>
      <c r="E85" s="315"/>
      <c r="F85" s="330"/>
      <c r="G85" s="315"/>
      <c r="H85" s="316"/>
    </row>
    <row r="86" spans="2:8" ht="54" customHeight="1" x14ac:dyDescent="0.25">
      <c r="D86" s="142"/>
    </row>
  </sheetData>
  <mergeCells count="5">
    <mergeCell ref="B8:B9"/>
    <mergeCell ref="C8:C9"/>
    <mergeCell ref="D8:D9"/>
    <mergeCell ref="E8:H8"/>
    <mergeCell ref="B4:H4"/>
  </mergeCells>
  <pageMargins left="0.11811023622047245" right="0.11811023622047245" top="0.74803149606299213" bottom="0.74803149606299213" header="0.31496062992125984" footer="0.31496062992125984"/>
  <pageSetup paperSize="9" scale="4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59999389629810485"/>
    <pageSetUpPr fitToPage="1"/>
  </sheetPr>
  <dimension ref="B2:G58"/>
  <sheetViews>
    <sheetView showGridLines="0" topLeftCell="A7" zoomScale="75" zoomScaleNormal="75" workbookViewId="0">
      <selection activeCell="L10" sqref="L10"/>
    </sheetView>
  </sheetViews>
  <sheetFormatPr defaultRowHeight="15.75" x14ac:dyDescent="0.25"/>
  <cols>
    <col min="1" max="1" width="9.140625" style="14"/>
    <col min="2" max="2" width="74.7109375" style="14" customWidth="1"/>
    <col min="3" max="3" width="14.85546875" style="53" customWidth="1"/>
    <col min="4" max="7" width="25.28515625" style="14" customWidth="1"/>
    <col min="8" max="16384" width="9.140625" style="14"/>
  </cols>
  <sheetData>
    <row r="2" spans="2:7" x14ac:dyDescent="0.25">
      <c r="G2" s="40"/>
    </row>
    <row r="3" spans="2:7" ht="24.95" customHeight="1" x14ac:dyDescent="0.25">
      <c r="G3" s="11" t="s">
        <v>698</v>
      </c>
    </row>
    <row r="4" spans="2:7" s="37" customFormat="1" ht="24.95" customHeight="1" x14ac:dyDescent="0.25">
      <c r="B4" s="809" t="s">
        <v>51</v>
      </c>
      <c r="C4" s="809"/>
      <c r="D4" s="809"/>
      <c r="E4" s="809"/>
      <c r="F4" s="809"/>
      <c r="G4" s="809"/>
    </row>
    <row r="5" spans="2:7" s="37" customFormat="1" ht="24.95" customHeight="1" x14ac:dyDescent="0.25">
      <c r="B5" s="809" t="s">
        <v>801</v>
      </c>
      <c r="C5" s="809"/>
      <c r="D5" s="809"/>
      <c r="E5" s="809"/>
      <c r="F5" s="809"/>
      <c r="G5" s="809"/>
    </row>
    <row r="6" spans="2:7" ht="18.75" customHeight="1" thickBot="1" x14ac:dyDescent="0.3">
      <c r="G6" s="40" t="s">
        <v>614</v>
      </c>
    </row>
    <row r="7" spans="2:7" ht="30" customHeight="1" x14ac:dyDescent="0.25">
      <c r="B7" s="810" t="s">
        <v>97</v>
      </c>
      <c r="C7" s="812" t="s">
        <v>48</v>
      </c>
      <c r="D7" s="814" t="s">
        <v>79</v>
      </c>
      <c r="E7" s="814"/>
      <c r="F7" s="814"/>
      <c r="G7" s="815"/>
    </row>
    <row r="8" spans="2:7" ht="69" customHeight="1" thickBot="1" x14ac:dyDescent="0.3">
      <c r="B8" s="811"/>
      <c r="C8" s="813"/>
      <c r="D8" s="122" t="s">
        <v>802</v>
      </c>
      <c r="E8" s="122" t="s">
        <v>798</v>
      </c>
      <c r="F8" s="122" t="s">
        <v>803</v>
      </c>
      <c r="G8" s="123" t="s">
        <v>800</v>
      </c>
    </row>
    <row r="9" spans="2:7" ht="30" customHeight="1" x14ac:dyDescent="0.25">
      <c r="B9" s="121" t="s">
        <v>201</v>
      </c>
      <c r="C9" s="124"/>
      <c r="D9" s="278"/>
      <c r="E9" s="278"/>
      <c r="F9" s="278"/>
      <c r="G9" s="282"/>
    </row>
    <row r="10" spans="2:7" ht="33.75" customHeight="1" x14ac:dyDescent="0.25">
      <c r="B10" s="118" t="s">
        <v>202</v>
      </c>
      <c r="C10" s="125">
        <v>3001</v>
      </c>
      <c r="D10" s="258"/>
      <c r="E10" s="258"/>
      <c r="F10" s="258"/>
      <c r="G10" s="260"/>
    </row>
    <row r="11" spans="2:7" ht="30" customHeight="1" x14ac:dyDescent="0.25">
      <c r="B11" s="119" t="s">
        <v>52</v>
      </c>
      <c r="C11" s="125">
        <v>3002</v>
      </c>
      <c r="D11" s="331"/>
      <c r="E11" s="284"/>
      <c r="F11" s="258"/>
      <c r="G11" s="260"/>
    </row>
    <row r="12" spans="2:7" ht="30" customHeight="1" x14ac:dyDescent="0.25">
      <c r="B12" s="119" t="s">
        <v>53</v>
      </c>
      <c r="C12" s="125">
        <v>3003</v>
      </c>
      <c r="D12" s="278"/>
      <c r="E12" s="258"/>
      <c r="F12" s="258"/>
      <c r="G12" s="260"/>
    </row>
    <row r="13" spans="2:7" ht="30" customHeight="1" x14ac:dyDescent="0.25">
      <c r="B13" s="119" t="s">
        <v>54</v>
      </c>
      <c r="C13" s="125">
        <v>3004</v>
      </c>
      <c r="D13" s="258"/>
      <c r="E13" s="258"/>
      <c r="F13" s="258"/>
      <c r="G13" s="260"/>
    </row>
    <row r="14" spans="2:7" ht="30" customHeight="1" x14ac:dyDescent="0.25">
      <c r="B14" s="118" t="s">
        <v>203</v>
      </c>
      <c r="C14" s="125">
        <v>3005</v>
      </c>
      <c r="D14" s="258"/>
      <c r="E14" s="258"/>
      <c r="F14" s="258"/>
      <c r="G14" s="260"/>
    </row>
    <row r="15" spans="2:7" ht="30" customHeight="1" x14ac:dyDescent="0.25">
      <c r="B15" s="119" t="s">
        <v>55</v>
      </c>
      <c r="C15" s="125">
        <v>3006</v>
      </c>
      <c r="D15" s="258"/>
      <c r="E15" s="258"/>
      <c r="F15" s="258"/>
      <c r="G15" s="260"/>
    </row>
    <row r="16" spans="2:7" ht="27" customHeight="1" x14ac:dyDescent="0.25">
      <c r="B16" s="119" t="s">
        <v>204</v>
      </c>
      <c r="C16" s="125">
        <v>3007</v>
      </c>
      <c r="D16" s="258"/>
      <c r="E16" s="258"/>
      <c r="F16" s="258"/>
      <c r="G16" s="260"/>
    </row>
    <row r="17" spans="2:7" ht="30" customHeight="1" x14ac:dyDescent="0.25">
      <c r="B17" s="119" t="s">
        <v>56</v>
      </c>
      <c r="C17" s="125">
        <v>3008</v>
      </c>
      <c r="D17" s="258"/>
      <c r="E17" s="258"/>
      <c r="F17" s="258"/>
      <c r="G17" s="260"/>
    </row>
    <row r="18" spans="2:7" ht="30" customHeight="1" x14ac:dyDescent="0.25">
      <c r="B18" s="119" t="s">
        <v>57</v>
      </c>
      <c r="C18" s="125">
        <v>3009</v>
      </c>
      <c r="D18" s="258"/>
      <c r="E18" s="258"/>
      <c r="F18" s="258"/>
      <c r="G18" s="260"/>
    </row>
    <row r="19" spans="2:7" ht="30" customHeight="1" x14ac:dyDescent="0.25">
      <c r="B19" s="119" t="s">
        <v>205</v>
      </c>
      <c r="C19" s="125">
        <v>3010</v>
      </c>
      <c r="D19" s="258"/>
      <c r="E19" s="258"/>
      <c r="F19" s="258"/>
      <c r="G19" s="260"/>
    </row>
    <row r="20" spans="2:7" ht="30" customHeight="1" x14ac:dyDescent="0.25">
      <c r="B20" s="118" t="s">
        <v>206</v>
      </c>
      <c r="C20" s="125">
        <v>3011</v>
      </c>
      <c r="D20" s="258"/>
      <c r="E20" s="258"/>
      <c r="F20" s="258"/>
      <c r="G20" s="260"/>
    </row>
    <row r="21" spans="2:7" ht="30" customHeight="1" x14ac:dyDescent="0.25">
      <c r="B21" s="118" t="s">
        <v>207</v>
      </c>
      <c r="C21" s="125">
        <v>3012</v>
      </c>
      <c r="D21" s="279"/>
      <c r="E21" s="279"/>
      <c r="F21" s="279"/>
      <c r="G21" s="292"/>
    </row>
    <row r="22" spans="2:7" ht="30" customHeight="1" x14ac:dyDescent="0.25">
      <c r="B22" s="118" t="s">
        <v>32</v>
      </c>
      <c r="C22" s="125"/>
      <c r="D22" s="258"/>
      <c r="E22" s="258"/>
      <c r="F22" s="258"/>
      <c r="G22" s="260"/>
    </row>
    <row r="23" spans="2:7" ht="30" customHeight="1" x14ac:dyDescent="0.25">
      <c r="B23" s="118" t="s">
        <v>208</v>
      </c>
      <c r="C23" s="125">
        <v>3013</v>
      </c>
      <c r="D23" s="258"/>
      <c r="E23" s="258"/>
      <c r="F23" s="258"/>
      <c r="G23" s="260"/>
    </row>
    <row r="24" spans="2:7" ht="30" customHeight="1" x14ac:dyDescent="0.25">
      <c r="B24" s="119" t="s">
        <v>33</v>
      </c>
      <c r="C24" s="125">
        <v>3014</v>
      </c>
      <c r="D24" s="278"/>
      <c r="E24" s="278"/>
      <c r="F24" s="278"/>
      <c r="G24" s="282"/>
    </row>
    <row r="25" spans="2:7" ht="30" customHeight="1" x14ac:dyDescent="0.25">
      <c r="B25" s="119" t="s">
        <v>209</v>
      </c>
      <c r="C25" s="125">
        <v>3015</v>
      </c>
      <c r="D25" s="258"/>
      <c r="E25" s="258"/>
      <c r="F25" s="258"/>
      <c r="G25" s="260"/>
    </row>
    <row r="26" spans="2:7" ht="36" customHeight="1" x14ac:dyDescent="0.25">
      <c r="B26" s="119" t="s">
        <v>34</v>
      </c>
      <c r="C26" s="125">
        <v>3016</v>
      </c>
      <c r="D26" s="258"/>
      <c r="E26" s="258"/>
      <c r="F26" s="258"/>
      <c r="G26" s="260"/>
    </row>
    <row r="27" spans="2:7" ht="30" customHeight="1" x14ac:dyDescent="0.25">
      <c r="B27" s="119" t="s">
        <v>35</v>
      </c>
      <c r="C27" s="125">
        <v>3017</v>
      </c>
      <c r="D27" s="258"/>
      <c r="E27" s="258"/>
      <c r="F27" s="258"/>
      <c r="G27" s="260"/>
    </row>
    <row r="28" spans="2:7" ht="33.75" customHeight="1" x14ac:dyDescent="0.25">
      <c r="B28" s="119" t="s">
        <v>36</v>
      </c>
      <c r="C28" s="125">
        <v>3018</v>
      </c>
      <c r="D28" s="258"/>
      <c r="E28" s="258"/>
      <c r="F28" s="258"/>
      <c r="G28" s="260"/>
    </row>
    <row r="29" spans="2:7" ht="33.75" customHeight="1" x14ac:dyDescent="0.25">
      <c r="B29" s="118" t="s">
        <v>210</v>
      </c>
      <c r="C29" s="125">
        <v>3019</v>
      </c>
      <c r="D29" s="258"/>
      <c r="E29" s="258"/>
      <c r="F29" s="258"/>
      <c r="G29" s="260"/>
    </row>
    <row r="30" spans="2:7" ht="30" customHeight="1" x14ac:dyDescent="0.25">
      <c r="B30" s="119" t="s">
        <v>37</v>
      </c>
      <c r="C30" s="125">
        <v>3020</v>
      </c>
      <c r="D30" s="258"/>
      <c r="E30" s="258"/>
      <c r="F30" s="258"/>
      <c r="G30" s="260"/>
    </row>
    <row r="31" spans="2:7" ht="30" customHeight="1" x14ac:dyDescent="0.25">
      <c r="B31" s="119" t="s">
        <v>211</v>
      </c>
      <c r="C31" s="125">
        <v>3021</v>
      </c>
      <c r="D31" s="258"/>
      <c r="E31" s="258"/>
      <c r="F31" s="258"/>
      <c r="G31" s="260"/>
    </row>
    <row r="32" spans="2:7" ht="33.75" customHeight="1" x14ac:dyDescent="0.25">
      <c r="B32" s="119" t="s">
        <v>38</v>
      </c>
      <c r="C32" s="125">
        <v>3022</v>
      </c>
      <c r="D32" s="258"/>
      <c r="E32" s="258"/>
      <c r="F32" s="258"/>
      <c r="G32" s="260"/>
    </row>
    <row r="33" spans="2:7" ht="30" customHeight="1" x14ac:dyDescent="0.25">
      <c r="B33" s="118" t="s">
        <v>212</v>
      </c>
      <c r="C33" s="125">
        <v>3023</v>
      </c>
      <c r="D33" s="258"/>
      <c r="E33" s="258"/>
      <c r="F33" s="258"/>
      <c r="G33" s="260"/>
    </row>
    <row r="34" spans="2:7" ht="30" customHeight="1" x14ac:dyDescent="0.25">
      <c r="B34" s="118" t="s">
        <v>213</v>
      </c>
      <c r="C34" s="125">
        <v>3024</v>
      </c>
      <c r="D34" s="279"/>
      <c r="E34" s="279"/>
      <c r="F34" s="279"/>
      <c r="G34" s="292"/>
    </row>
    <row r="35" spans="2:7" ht="30" customHeight="1" x14ac:dyDescent="0.25">
      <c r="B35" s="118" t="s">
        <v>39</v>
      </c>
      <c r="C35" s="125"/>
      <c r="D35" s="258"/>
      <c r="E35" s="258"/>
      <c r="F35" s="258"/>
      <c r="G35" s="260"/>
    </row>
    <row r="36" spans="2:7" ht="30" customHeight="1" x14ac:dyDescent="0.25">
      <c r="B36" s="118" t="s">
        <v>214</v>
      </c>
      <c r="C36" s="125">
        <v>3025</v>
      </c>
      <c r="D36" s="258"/>
      <c r="E36" s="258"/>
      <c r="F36" s="258"/>
      <c r="G36" s="260"/>
    </row>
    <row r="37" spans="2:7" ht="30" customHeight="1" x14ac:dyDescent="0.25">
      <c r="B37" s="119" t="s">
        <v>40</v>
      </c>
      <c r="C37" s="125">
        <v>3026</v>
      </c>
      <c r="D37" s="278"/>
      <c r="E37" s="278"/>
      <c r="F37" s="278"/>
      <c r="G37" s="282"/>
    </row>
    <row r="38" spans="2:7" ht="30" customHeight="1" x14ac:dyDescent="0.25">
      <c r="B38" s="119" t="s">
        <v>133</v>
      </c>
      <c r="C38" s="125">
        <v>3027</v>
      </c>
      <c r="D38" s="258"/>
      <c r="E38" s="258"/>
      <c r="F38" s="258"/>
      <c r="G38" s="260"/>
    </row>
    <row r="39" spans="2:7" ht="30" customHeight="1" x14ac:dyDescent="0.25">
      <c r="B39" s="119" t="s">
        <v>134</v>
      </c>
      <c r="C39" s="125">
        <v>3028</v>
      </c>
      <c r="D39" s="258"/>
      <c r="E39" s="258"/>
      <c r="F39" s="258"/>
      <c r="G39" s="260"/>
    </row>
    <row r="40" spans="2:7" ht="30" customHeight="1" x14ac:dyDescent="0.25">
      <c r="B40" s="119" t="s">
        <v>135</v>
      </c>
      <c r="C40" s="125">
        <v>3029</v>
      </c>
      <c r="D40" s="258"/>
      <c r="E40" s="258"/>
      <c r="F40" s="258"/>
      <c r="G40" s="260"/>
    </row>
    <row r="41" spans="2:7" ht="33" customHeight="1" x14ac:dyDescent="0.25">
      <c r="B41" s="119" t="s">
        <v>136</v>
      </c>
      <c r="C41" s="125">
        <v>3030</v>
      </c>
      <c r="D41" s="258"/>
      <c r="E41" s="258"/>
      <c r="F41" s="258"/>
      <c r="G41" s="260"/>
    </row>
    <row r="42" spans="2:7" ht="30" customHeight="1" x14ac:dyDescent="0.25">
      <c r="B42" s="118" t="s">
        <v>215</v>
      </c>
      <c r="C42" s="125">
        <v>3031</v>
      </c>
      <c r="D42" s="258"/>
      <c r="E42" s="258"/>
      <c r="F42" s="258"/>
      <c r="G42" s="260"/>
    </row>
    <row r="43" spans="2:7" ht="30" customHeight="1" x14ac:dyDescent="0.25">
      <c r="B43" s="119" t="s">
        <v>41</v>
      </c>
      <c r="C43" s="125">
        <v>3032</v>
      </c>
      <c r="D43" s="258"/>
      <c r="E43" s="258"/>
      <c r="F43" s="258"/>
      <c r="G43" s="260"/>
    </row>
    <row r="44" spans="2:7" ht="30" customHeight="1" x14ac:dyDescent="0.25">
      <c r="B44" s="119" t="s">
        <v>216</v>
      </c>
      <c r="C44" s="125">
        <v>3033</v>
      </c>
      <c r="D44" s="258"/>
      <c r="E44" s="258"/>
      <c r="F44" s="258"/>
      <c r="G44" s="260"/>
    </row>
    <row r="45" spans="2:7" ht="30" customHeight="1" x14ac:dyDescent="0.25">
      <c r="B45" s="119" t="s">
        <v>217</v>
      </c>
      <c r="C45" s="125">
        <v>3034</v>
      </c>
      <c r="D45" s="258"/>
      <c r="E45" s="258"/>
      <c r="F45" s="258"/>
      <c r="G45" s="260"/>
    </row>
    <row r="46" spans="2:7" ht="30" customHeight="1" x14ac:dyDescent="0.25">
      <c r="B46" s="119" t="s">
        <v>218</v>
      </c>
      <c r="C46" s="125">
        <v>3035</v>
      </c>
      <c r="D46" s="258"/>
      <c r="E46" s="258"/>
      <c r="F46" s="258"/>
      <c r="G46" s="260"/>
    </row>
    <row r="47" spans="2:7" ht="30" customHeight="1" x14ac:dyDescent="0.25">
      <c r="B47" s="119" t="s">
        <v>219</v>
      </c>
      <c r="C47" s="125">
        <v>3036</v>
      </c>
      <c r="D47" s="258"/>
      <c r="E47" s="258"/>
      <c r="F47" s="258"/>
      <c r="G47" s="260"/>
    </row>
    <row r="48" spans="2:7" ht="30" customHeight="1" x14ac:dyDescent="0.25">
      <c r="B48" s="119" t="s">
        <v>220</v>
      </c>
      <c r="C48" s="125">
        <v>3037</v>
      </c>
      <c r="D48" s="258"/>
      <c r="E48" s="258"/>
      <c r="F48" s="258"/>
      <c r="G48" s="260"/>
    </row>
    <row r="49" spans="2:7" ht="30" customHeight="1" x14ac:dyDescent="0.25">
      <c r="B49" s="118" t="s">
        <v>221</v>
      </c>
      <c r="C49" s="125">
        <v>3038</v>
      </c>
      <c r="D49" s="258"/>
      <c r="E49" s="258"/>
      <c r="F49" s="258"/>
      <c r="G49" s="260"/>
    </row>
    <row r="50" spans="2:7" ht="30" customHeight="1" x14ac:dyDescent="0.25">
      <c r="B50" s="118" t="s">
        <v>222</v>
      </c>
      <c r="C50" s="125">
        <v>3039</v>
      </c>
      <c r="D50" s="258"/>
      <c r="E50" s="258"/>
      <c r="F50" s="258"/>
      <c r="G50" s="260"/>
    </row>
    <row r="51" spans="2:7" ht="30" customHeight="1" x14ac:dyDescent="0.25">
      <c r="B51" s="118" t="s">
        <v>576</v>
      </c>
      <c r="C51" s="125">
        <v>3040</v>
      </c>
      <c r="D51" s="258"/>
      <c r="E51" s="258"/>
      <c r="F51" s="258"/>
      <c r="G51" s="260"/>
    </row>
    <row r="52" spans="2:7" ht="30" customHeight="1" x14ac:dyDescent="0.25">
      <c r="B52" s="118" t="s">
        <v>577</v>
      </c>
      <c r="C52" s="125">
        <v>3041</v>
      </c>
      <c r="D52" s="258"/>
      <c r="E52" s="258"/>
      <c r="F52" s="258"/>
      <c r="G52" s="260"/>
    </row>
    <row r="53" spans="2:7" ht="30" customHeight="1" x14ac:dyDescent="0.25">
      <c r="B53" s="118" t="s">
        <v>578</v>
      </c>
      <c r="C53" s="125">
        <v>3042</v>
      </c>
      <c r="D53" s="258"/>
      <c r="E53" s="258"/>
      <c r="F53" s="258"/>
      <c r="G53" s="260"/>
    </row>
    <row r="54" spans="2:7" ht="30" customHeight="1" x14ac:dyDescent="0.25">
      <c r="B54" s="118" t="s">
        <v>579</v>
      </c>
      <c r="C54" s="125">
        <v>3043</v>
      </c>
      <c r="D54" s="258"/>
      <c r="E54" s="258"/>
      <c r="F54" s="258"/>
      <c r="G54" s="260"/>
    </row>
    <row r="55" spans="2:7" ht="30" customHeight="1" x14ac:dyDescent="0.25">
      <c r="B55" s="118" t="s">
        <v>223</v>
      </c>
      <c r="C55" s="125">
        <v>3044</v>
      </c>
      <c r="D55" s="258"/>
      <c r="E55" s="258"/>
      <c r="F55" s="258"/>
      <c r="G55" s="260"/>
    </row>
    <row r="56" spans="2:7" ht="30" customHeight="1" x14ac:dyDescent="0.25">
      <c r="B56" s="118" t="s">
        <v>224</v>
      </c>
      <c r="C56" s="125">
        <v>3045</v>
      </c>
      <c r="D56" s="258"/>
      <c r="E56" s="258"/>
      <c r="F56" s="258"/>
      <c r="G56" s="260"/>
    </row>
    <row r="57" spans="2:7" ht="30" customHeight="1" x14ac:dyDescent="0.25">
      <c r="B57" s="118" t="s">
        <v>137</v>
      </c>
      <c r="C57" s="125">
        <v>3046</v>
      </c>
      <c r="D57" s="258"/>
      <c r="E57" s="258"/>
      <c r="F57" s="258"/>
      <c r="G57" s="260"/>
    </row>
    <row r="58" spans="2:7" ht="30" customHeight="1" thickBot="1" x14ac:dyDescent="0.3">
      <c r="B58" s="120" t="s">
        <v>580</v>
      </c>
      <c r="C58" s="126">
        <v>3047</v>
      </c>
      <c r="D58" s="261"/>
      <c r="E58" s="261"/>
      <c r="F58" s="261"/>
      <c r="G58" s="262"/>
    </row>
  </sheetData>
  <mergeCells count="5">
    <mergeCell ref="B4:G4"/>
    <mergeCell ref="B5:G5"/>
    <mergeCell ref="B7:B8"/>
    <mergeCell ref="C7:C8"/>
    <mergeCell ref="D7:G7"/>
  </mergeCells>
  <phoneticPr fontId="5" type="noConversion"/>
  <pageMargins left="0.7" right="0.7" top="0.75" bottom="0.75" header="0.3" footer="0.3"/>
  <pageSetup scale="41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59999389629810485"/>
  </sheetPr>
  <dimension ref="B1:J23"/>
  <sheetViews>
    <sheetView showGridLines="0" topLeftCell="A2" zoomScale="85" zoomScaleNormal="85" workbookViewId="0">
      <selection activeCell="F20" sqref="F20"/>
    </sheetView>
  </sheetViews>
  <sheetFormatPr defaultRowHeight="15.75" x14ac:dyDescent="0.25"/>
  <cols>
    <col min="1" max="1" width="6.7109375" style="14" customWidth="1"/>
    <col min="2" max="7" width="30.140625" style="14" customWidth="1"/>
    <col min="8" max="8" width="18.85546875" style="14" customWidth="1"/>
    <col min="9" max="9" width="15.5703125" style="14" customWidth="1"/>
    <col min="10" max="16384" width="9.140625" style="14"/>
  </cols>
  <sheetData>
    <row r="1" spans="2:10" x14ac:dyDescent="0.25">
      <c r="C1" s="37"/>
      <c r="D1" s="37"/>
      <c r="E1" s="37"/>
      <c r="F1" s="37"/>
      <c r="G1" s="11" t="s">
        <v>716</v>
      </c>
    </row>
    <row r="2" spans="2:10" x14ac:dyDescent="0.25">
      <c r="B2" s="37"/>
      <c r="C2" s="37"/>
      <c r="D2" s="37"/>
      <c r="E2" s="37"/>
      <c r="F2" s="37"/>
    </row>
    <row r="5" spans="2:10" ht="22.5" customHeight="1" x14ac:dyDescent="0.3">
      <c r="B5" s="817" t="s">
        <v>541</v>
      </c>
      <c r="C5" s="817"/>
      <c r="D5" s="817"/>
      <c r="E5" s="817"/>
      <c r="F5" s="817"/>
      <c r="G5" s="817"/>
      <c r="H5" s="38"/>
      <c r="I5" s="38"/>
    </row>
    <row r="6" spans="2:10" x14ac:dyDescent="0.25">
      <c r="E6" s="37"/>
      <c r="G6" s="39"/>
      <c r="H6" s="39"/>
      <c r="I6" s="39"/>
    </row>
    <row r="7" spans="2:10" ht="16.5" thickBot="1" x14ac:dyDescent="0.3">
      <c r="G7" s="40" t="s">
        <v>60</v>
      </c>
    </row>
    <row r="8" spans="2:10" s="41" customFormat="1" ht="18" customHeight="1" x14ac:dyDescent="0.3">
      <c r="B8" s="818" t="s">
        <v>804</v>
      </c>
      <c r="C8" s="819"/>
      <c r="D8" s="819"/>
      <c r="E8" s="819"/>
      <c r="F8" s="819"/>
      <c r="G8" s="820"/>
      <c r="J8" s="42"/>
    </row>
    <row r="9" spans="2:10" s="41" customFormat="1" ht="21.75" customHeight="1" thickBot="1" x14ac:dyDescent="0.35">
      <c r="B9" s="821"/>
      <c r="C9" s="822"/>
      <c r="D9" s="822"/>
      <c r="E9" s="822"/>
      <c r="F9" s="822"/>
      <c r="G9" s="823"/>
    </row>
    <row r="10" spans="2:10" s="41" customFormat="1" ht="54.75" customHeight="1" x14ac:dyDescent="0.3">
      <c r="B10" s="113" t="s">
        <v>542</v>
      </c>
      <c r="C10" s="87" t="s">
        <v>24</v>
      </c>
      <c r="D10" s="87" t="s">
        <v>543</v>
      </c>
      <c r="E10" s="87" t="s">
        <v>763</v>
      </c>
      <c r="F10" s="87" t="s">
        <v>544</v>
      </c>
      <c r="G10" s="114" t="s">
        <v>762</v>
      </c>
    </row>
    <row r="11" spans="2:10" s="41" customFormat="1" ht="17.25" customHeight="1" thickBot="1" x14ac:dyDescent="0.35">
      <c r="B11" s="115"/>
      <c r="C11" s="88">
        <v>1</v>
      </c>
      <c r="D11" s="88">
        <v>2</v>
      </c>
      <c r="E11" s="88">
        <v>3</v>
      </c>
      <c r="F11" s="88" t="s">
        <v>545</v>
      </c>
      <c r="G11" s="116">
        <v>5</v>
      </c>
    </row>
    <row r="12" spans="2:10" s="41" customFormat="1" ht="33" customHeight="1" x14ac:dyDescent="0.3">
      <c r="B12" s="52" t="s">
        <v>546</v>
      </c>
      <c r="C12" s="278"/>
      <c r="D12" s="278"/>
      <c r="E12" s="278"/>
      <c r="F12" s="332"/>
      <c r="G12" s="333"/>
    </row>
    <row r="13" spans="2:10" s="41" customFormat="1" ht="33" customHeight="1" x14ac:dyDescent="0.3">
      <c r="B13" s="236" t="s">
        <v>547</v>
      </c>
      <c r="C13" s="258">
        <v>0</v>
      </c>
      <c r="D13" s="258">
        <v>0</v>
      </c>
      <c r="E13" s="258">
        <v>0</v>
      </c>
      <c r="F13" s="258">
        <v>0</v>
      </c>
      <c r="G13" s="317">
        <v>0</v>
      </c>
    </row>
    <row r="14" spans="2:10" s="41" customFormat="1" ht="33" customHeight="1" thickBot="1" x14ac:dyDescent="0.35">
      <c r="B14" s="235" t="s">
        <v>21</v>
      </c>
      <c r="C14" s="261">
        <v>0</v>
      </c>
      <c r="D14" s="261">
        <v>0</v>
      </c>
      <c r="E14" s="261">
        <v>0</v>
      </c>
      <c r="F14" s="261">
        <v>0</v>
      </c>
      <c r="G14" s="288">
        <v>0</v>
      </c>
    </row>
    <row r="15" spans="2:10" s="41" customFormat="1" ht="42.75" customHeight="1" thickBot="1" x14ac:dyDescent="0.35">
      <c r="B15" s="43"/>
      <c r="C15" s="44"/>
      <c r="D15" s="45"/>
      <c r="E15" s="46"/>
      <c r="F15" s="47" t="s">
        <v>60</v>
      </c>
      <c r="G15" s="47"/>
    </row>
    <row r="16" spans="2:10" s="41" customFormat="1" ht="33" customHeight="1" x14ac:dyDescent="0.3">
      <c r="B16" s="824" t="s">
        <v>805</v>
      </c>
      <c r="C16" s="825"/>
      <c r="D16" s="825"/>
      <c r="E16" s="825"/>
      <c r="F16" s="763"/>
      <c r="G16" s="48"/>
      <c r="H16" s="49"/>
    </row>
    <row r="17" spans="2:8" s="41" customFormat="1" ht="19.5" thickBot="1" x14ac:dyDescent="0.35">
      <c r="B17" s="117"/>
      <c r="C17" s="88" t="s">
        <v>548</v>
      </c>
      <c r="D17" s="88" t="s">
        <v>549</v>
      </c>
      <c r="E17" s="88" t="s">
        <v>550</v>
      </c>
      <c r="F17" s="89" t="s">
        <v>551</v>
      </c>
      <c r="G17" s="50"/>
    </row>
    <row r="18" spans="2:8" s="41" customFormat="1" ht="33" customHeight="1" x14ac:dyDescent="0.3">
      <c r="B18" s="52" t="s">
        <v>546</v>
      </c>
      <c r="C18" s="258">
        <v>3000000</v>
      </c>
      <c r="D18" s="258">
        <v>5600000</v>
      </c>
      <c r="E18" s="279">
        <v>7900000</v>
      </c>
      <c r="F18" s="260">
        <v>8000000</v>
      </c>
      <c r="G18" s="27"/>
    </row>
    <row r="19" spans="2:8" ht="33" customHeight="1" x14ac:dyDescent="0.25">
      <c r="B19" s="234" t="s">
        <v>547</v>
      </c>
      <c r="C19" s="258"/>
      <c r="D19" s="258"/>
      <c r="E19" s="279"/>
      <c r="F19" s="260"/>
      <c r="G19" s="27"/>
      <c r="H19" s="27"/>
    </row>
    <row r="20" spans="2:8" ht="33" customHeight="1" thickBot="1" x14ac:dyDescent="0.3">
      <c r="B20" s="235" t="s">
        <v>21</v>
      </c>
      <c r="C20" s="258">
        <v>3000000</v>
      </c>
      <c r="D20" s="258">
        <v>5600000</v>
      </c>
      <c r="E20" s="279">
        <v>7900000</v>
      </c>
      <c r="F20" s="260">
        <v>8000000</v>
      </c>
      <c r="G20" s="27"/>
      <c r="H20" s="27"/>
    </row>
    <row r="21" spans="2:8" ht="33" customHeight="1" x14ac:dyDescent="0.25">
      <c r="G21" s="40"/>
    </row>
    <row r="22" spans="2:8" ht="18.75" customHeight="1" x14ac:dyDescent="0.25">
      <c r="B22" s="816" t="s">
        <v>552</v>
      </c>
      <c r="C22" s="816"/>
      <c r="D22" s="816"/>
      <c r="E22" s="816"/>
      <c r="F22" s="816"/>
      <c r="G22" s="816"/>
    </row>
    <row r="23" spans="2:8" ht="18.75" customHeight="1" x14ac:dyDescent="0.25">
      <c r="B23" s="51"/>
    </row>
  </sheetData>
  <mergeCells count="4">
    <mergeCell ref="B22:G22"/>
    <mergeCell ref="B5:G5"/>
    <mergeCell ref="B8:G9"/>
    <mergeCell ref="B16:F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20</vt:i4>
      </vt:variant>
    </vt:vector>
  </HeadingPairs>
  <TitlesOfParts>
    <vt:vector size="42" baseType="lpstr">
      <vt:lpstr>Прилог 1</vt:lpstr>
      <vt:lpstr>Прилог 1а</vt:lpstr>
      <vt:lpstr>Прилог 1б</vt:lpstr>
      <vt:lpstr>Прилог 2</vt:lpstr>
      <vt:lpstr>Прилог 2 наставак</vt:lpstr>
      <vt:lpstr>Прилог 3</vt:lpstr>
      <vt:lpstr>Прилог 3а</vt:lpstr>
      <vt:lpstr>Прилог 3б</vt:lpstr>
      <vt:lpstr>Прилог 4</vt:lpstr>
      <vt:lpstr>Прилог 5</vt:lpstr>
      <vt:lpstr>Прилог 6</vt:lpstr>
      <vt:lpstr>Прилог 7</vt:lpstr>
      <vt:lpstr>Прилог 8</vt:lpstr>
      <vt:lpstr>Прилог 9</vt:lpstr>
      <vt:lpstr>Прилог 9a</vt:lpstr>
      <vt:lpstr>Прилог 10</vt:lpstr>
      <vt:lpstr>Прилог 11</vt:lpstr>
      <vt:lpstr>Прилог 12</vt:lpstr>
      <vt:lpstr>Прилог 13</vt:lpstr>
      <vt:lpstr>Прилог 14</vt:lpstr>
      <vt:lpstr>Прилог 15</vt:lpstr>
      <vt:lpstr>Sheet1</vt:lpstr>
      <vt:lpstr>'Прилог 10'!Print_Area</vt:lpstr>
      <vt:lpstr>'Прилог 11'!Print_Area</vt:lpstr>
      <vt:lpstr>'Прилог 12'!Print_Area</vt:lpstr>
      <vt:lpstr>'Прилог 13'!Print_Area</vt:lpstr>
      <vt:lpstr>'Прилог 14'!Print_Area</vt:lpstr>
      <vt:lpstr>'Прилог 15'!Print_Area</vt:lpstr>
      <vt:lpstr>'Прилог 1а'!Print_Area</vt:lpstr>
      <vt:lpstr>'Прилог 1б'!Print_Area</vt:lpstr>
      <vt:lpstr>'Прилог 2'!Print_Area</vt:lpstr>
      <vt:lpstr>'Прилог 3'!Print_Area</vt:lpstr>
      <vt:lpstr>'Прилог 3б'!Print_Area</vt:lpstr>
      <vt:lpstr>'Прилог 5'!Print_Area</vt:lpstr>
      <vt:lpstr>'Прилог 7'!Print_Area</vt:lpstr>
      <vt:lpstr>'Прилог 8'!Print_Area</vt:lpstr>
      <vt:lpstr>'Прилог 9'!Print_Area</vt:lpstr>
      <vt:lpstr>'Прилог 1'!Print_Titles</vt:lpstr>
      <vt:lpstr>'Прилог 1а'!Print_Titles</vt:lpstr>
      <vt:lpstr>'Прилог 1б'!Print_Titles</vt:lpstr>
      <vt:lpstr>'Прилог 3'!Print_Titles</vt:lpstr>
      <vt:lpstr>'Прилог 3а'!Print_Titles</vt:lpstr>
    </vt:vector>
  </TitlesOfParts>
  <Company>Trezor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zepp</dc:creator>
  <cp:lastModifiedBy>Jagoda</cp:lastModifiedBy>
  <cp:lastPrinted>2021-03-03T08:51:42Z</cp:lastPrinted>
  <dcterms:created xsi:type="dcterms:W3CDTF">2013-03-07T07:52:21Z</dcterms:created>
  <dcterms:modified xsi:type="dcterms:W3CDTF">2021-03-09T12:40:52Z</dcterms:modified>
</cp:coreProperties>
</file>